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14385" yWindow="-15" windowWidth="5625" windowHeight="7890"/>
  </bookViews>
  <sheets>
    <sheet name="devis" sheetId="4" r:id="rId1"/>
    <sheet name="exemple" sheetId="2" r:id="rId2"/>
    <sheet name="Feuil1" sheetId="5" r:id="rId3"/>
    <sheet name="Feuil2" sheetId="6" r:id="rId4"/>
    <sheet name="SVG prepa" sheetId="7" r:id="rId5"/>
    <sheet name="Feuil4" sheetId="8" r:id="rId6"/>
  </sheets>
  <definedNames>
    <definedName name="_xlnm.Print_Area" localSheetId="0">devis!$A$1:$D$53</definedName>
  </definedNames>
  <calcPr calcId="125725" concurrentCalc="0"/>
</workbook>
</file>

<file path=xl/calcChain.xml><?xml version="1.0" encoding="utf-8"?>
<calcChain xmlns="http://schemas.openxmlformats.org/spreadsheetml/2006/main">
  <c r="H27" i="7"/>
  <c r="H26"/>
  <c r="H25"/>
  <c r="O25"/>
  <c r="O24"/>
  <c r="N25"/>
  <c r="N24"/>
  <c r="O17"/>
  <c r="N23"/>
  <c r="B23"/>
  <c r="K16"/>
  <c r="K23"/>
  <c r="J23"/>
  <c r="J24"/>
  <c r="K9"/>
  <c r="K20"/>
  <c r="H8"/>
  <c r="H11"/>
  <c r="H12"/>
  <c r="H14"/>
  <c r="H17"/>
  <c r="H19"/>
  <c r="H23"/>
  <c r="D16"/>
  <c r="D19"/>
  <c r="D11" i="8"/>
  <c r="D14"/>
  <c r="D16"/>
  <c r="D19"/>
  <c r="B22"/>
  <c r="B23"/>
  <c r="B24"/>
  <c r="K9"/>
  <c r="K16"/>
  <c r="K19"/>
  <c r="K21"/>
  <c r="K22"/>
  <c r="H8"/>
  <c r="H11"/>
  <c r="H12"/>
  <c r="H14"/>
  <c r="H17"/>
  <c r="H20"/>
  <c r="H22"/>
  <c r="M23" i="7"/>
  <c r="B24"/>
  <c r="B25"/>
  <c r="D9" i="6"/>
  <c r="D8"/>
  <c r="D7"/>
  <c r="D6"/>
  <c r="D5"/>
  <c r="D5" i="5"/>
  <c r="D7"/>
  <c r="D8"/>
  <c r="D9"/>
  <c r="D10"/>
  <c r="D11"/>
  <c r="D13"/>
  <c r="G5"/>
  <c r="G10"/>
  <c r="G11"/>
  <c r="G12"/>
  <c r="G13"/>
  <c r="H13"/>
  <c r="E13"/>
  <c r="F13"/>
  <c r="B13"/>
  <c r="C13"/>
  <c r="I5"/>
  <c r="I6"/>
  <c r="D35" i="4"/>
  <c r="B39"/>
  <c r="B40"/>
  <c r="B41"/>
  <c r="D21"/>
  <c r="D22"/>
  <c r="D23"/>
  <c r="D24"/>
  <c r="D25"/>
  <c r="B26"/>
  <c r="D28"/>
  <c r="D29"/>
  <c r="D30"/>
  <c r="D31"/>
  <c r="B33"/>
  <c r="B36"/>
  <c r="B37"/>
  <c r="E21" i="2"/>
  <c r="E22"/>
  <c r="E23"/>
  <c r="E26"/>
  <c r="E27"/>
  <c r="E29"/>
  <c r="E30"/>
  <c r="E28"/>
  <c r="E20"/>
  <c r="E24"/>
  <c r="D2"/>
  <c r="B38" i="4"/>
  <c r="E25" i="2"/>
  <c r="E31"/>
</calcChain>
</file>

<file path=xl/sharedStrings.xml><?xml version="1.0" encoding="utf-8"?>
<sst xmlns="http://schemas.openxmlformats.org/spreadsheetml/2006/main" count="156" uniqueCount="96">
  <si>
    <t>DEVIS</t>
  </si>
  <si>
    <t>Délais de réalisation : 3 semaines</t>
  </si>
  <si>
    <t xml:space="preserve">offre valable 3 mois </t>
  </si>
  <si>
    <t>Désignation</t>
  </si>
  <si>
    <t>Unité</t>
  </si>
  <si>
    <t>Prix unitaire HT</t>
  </si>
  <si>
    <t>Total</t>
  </si>
  <si>
    <t>numéro de devis :</t>
  </si>
  <si>
    <t>Total HT</t>
  </si>
  <si>
    <t>T.V.A 19,6</t>
  </si>
  <si>
    <t>Total TTC</t>
  </si>
  <si>
    <t xml:space="preserve">Quantité </t>
  </si>
  <si>
    <t>kg</t>
  </si>
  <si>
    <t>m</t>
  </si>
  <si>
    <t>Imperasset sorore imperatoris quadriennio atque cum cum et Constantini pertaesus imperasset.</t>
  </si>
  <si>
    <t>Sorore in imperasset interitu imperasset sorore imperatoris quadriennio atque cum et Constantini pertaesus imperasset.</t>
  </si>
  <si>
    <t>sorore imperatoris quadriennio atque</t>
  </si>
  <si>
    <t>Hortatore discesseris illo triennio tot</t>
  </si>
  <si>
    <t>ec in cum dederis adsiduitati amicitiam</t>
  </si>
  <si>
    <t>eadem indiscretus</t>
  </si>
  <si>
    <t>imperatoris quadriennio atque</t>
  </si>
  <si>
    <t>jour</t>
  </si>
  <si>
    <t>heure</t>
  </si>
  <si>
    <t>m2</t>
  </si>
  <si>
    <t>T.V.A 5,5</t>
  </si>
  <si>
    <t>Cachet, date et signature du client</t>
  </si>
  <si>
    <t>"Lu et approuvé. Bon pour accord."</t>
  </si>
  <si>
    <t>Julie DERRADJI, Gérante</t>
  </si>
  <si>
    <t xml:space="preserve">précédés du nom &amp; prénom du signataire et de la mention </t>
  </si>
  <si>
    <t>(à retourner scanné par mail ou par courrier)</t>
  </si>
  <si>
    <t>PRESTATIONS</t>
  </si>
  <si>
    <t>PRIX UNITAIRE HT EN EUROS</t>
  </si>
  <si>
    <t>TOTAL HT</t>
  </si>
  <si>
    <t>TVA - 20%</t>
  </si>
  <si>
    <t>Pour la SARL Unipersonnelle Cap Développement</t>
  </si>
  <si>
    <t>Pour Rosin Entreprise</t>
  </si>
  <si>
    <t>QUANTITE
(à l'heure)</t>
  </si>
  <si>
    <r>
      <t xml:space="preserve">Création d'un site web responsive design, sous WordPress de 10 à 12 pages
</t>
    </r>
    <r>
      <rPr>
        <sz val="13"/>
        <rFont val="ClementePDag"/>
      </rPr>
      <t>Mise en ligne dans le courant 4ème trimestre 2015 - Date exacte à déterminer</t>
    </r>
  </si>
  <si>
    <r>
      <t xml:space="preserve">Etape 1 - Travail préparatoire
</t>
    </r>
    <r>
      <rPr>
        <sz val="13"/>
        <color rgb="FFFF0000"/>
        <rFont val="Wingdings"/>
        <charset val="2"/>
      </rPr>
      <t>Ä</t>
    </r>
    <r>
      <rPr>
        <sz val="13"/>
        <rFont val="ClementePDag"/>
      </rPr>
      <t xml:space="preserve"> Proposition pour la navigation et validation.                                                                     </t>
    </r>
    <r>
      <rPr>
        <sz val="13"/>
        <rFont val="Wingdings"/>
        <charset val="2"/>
      </rPr>
      <t/>
    </r>
  </si>
  <si>
    <r>
      <t xml:space="preserve">Etape 3 - Aide à la rédaction de contenus
</t>
    </r>
    <r>
      <rPr>
        <sz val="13"/>
        <color rgb="FFFF0000"/>
        <rFont val="Wingdings"/>
        <charset val="2"/>
      </rPr>
      <t>Ä</t>
    </r>
    <r>
      <rPr>
        <b/>
        <sz val="13"/>
        <rFont val="ClementePDag"/>
      </rPr>
      <t xml:space="preserve"> </t>
    </r>
    <r>
      <rPr>
        <sz val="13"/>
        <rFont val="ClementePDag"/>
      </rPr>
      <t xml:space="preserve">Page d'accueil + 6 autres pages à définir lors de la validation de la navigation
</t>
    </r>
    <r>
      <rPr>
        <sz val="13"/>
        <color rgb="FFFF0000"/>
        <rFont val="Wingdings"/>
        <charset val="2"/>
      </rPr>
      <t>Ä</t>
    </r>
    <r>
      <rPr>
        <sz val="13"/>
        <rFont val="ClementePDag"/>
      </rPr>
      <t xml:space="preserve"> Validation des contenus (cette partie aura lieu dans vos locaux, en même temps que la validation de la maquette).</t>
    </r>
  </si>
  <si>
    <r>
      <t xml:space="preserve">Etape 5 - Travail final
</t>
    </r>
    <r>
      <rPr>
        <sz val="13"/>
        <color rgb="FFFF0000"/>
        <rFont val="Wingdings"/>
        <charset val="2"/>
      </rPr>
      <t>Ä</t>
    </r>
    <r>
      <rPr>
        <sz val="13"/>
        <rFont val="ClementePDag"/>
      </rPr>
      <t xml:space="preserve"> Redirection des URL
</t>
    </r>
    <r>
      <rPr>
        <sz val="13"/>
        <color rgb="FFFF0000"/>
        <rFont val="Wingdings"/>
        <charset val="2"/>
      </rPr>
      <t>Ä</t>
    </r>
    <r>
      <rPr>
        <sz val="13"/>
        <rFont val="ClementePDag"/>
      </rPr>
      <t xml:space="preserve"> Sécurisation du site</t>
    </r>
    <r>
      <rPr>
        <b/>
        <sz val="13"/>
        <rFont val="ClementePDag"/>
      </rPr>
      <t xml:space="preserve">
</t>
    </r>
    <r>
      <rPr>
        <sz val="13"/>
        <color rgb="FFFF0000"/>
        <rFont val="Wingdings"/>
        <charset val="2"/>
      </rPr>
      <t>Ä</t>
    </r>
    <r>
      <rPr>
        <b/>
        <sz val="13"/>
        <rFont val="ClementePDag"/>
      </rPr>
      <t xml:space="preserve"> </t>
    </r>
    <r>
      <rPr>
        <sz val="13"/>
        <rFont val="ClementePDag"/>
      </rPr>
      <t xml:space="preserve">Présentation du site (dans vos locaux)
</t>
    </r>
    <r>
      <rPr>
        <sz val="13"/>
        <color rgb="FFFF0000"/>
        <rFont val="Wingdings"/>
        <charset val="2"/>
      </rPr>
      <t>Ä</t>
    </r>
    <r>
      <rPr>
        <sz val="13"/>
        <rFont val="ClementePDag"/>
      </rPr>
      <t xml:space="preserve"> Mise en ligne
</t>
    </r>
    <r>
      <rPr>
        <sz val="13"/>
        <color rgb="FFFF0000"/>
        <rFont val="Wingdings"/>
        <charset val="2"/>
      </rPr>
      <t>Ä</t>
    </r>
    <r>
      <rPr>
        <sz val="13"/>
        <rFont val="ClementePDag"/>
      </rPr>
      <t xml:space="preserve"> Une 1/2 journée de formation à l'utilisation de WordPress (dans vos locaux)</t>
    </r>
    <r>
      <rPr>
        <b/>
        <sz val="13"/>
        <rFont val="ClementePDag"/>
      </rPr>
      <t xml:space="preserve">
                                                                      </t>
    </r>
    <r>
      <rPr>
        <sz val="13"/>
        <rFont val="ClementePDag"/>
      </rPr>
      <t xml:space="preserve">                                                                                                                                           </t>
    </r>
    <r>
      <rPr>
        <sz val="13"/>
        <color indexed="10"/>
        <rFont val="Wingdings"/>
        <charset val="2"/>
      </rPr>
      <t/>
    </r>
  </si>
  <si>
    <t>Audit de 3 de vos principaux concurrents</t>
  </si>
  <si>
    <t>Audit marketing sur le choix des mots-clés stratégiques</t>
  </si>
  <si>
    <t>Préconisations techniques</t>
  </si>
  <si>
    <t>Formation au référencement, dans vos locaux</t>
  </si>
  <si>
    <r>
      <rPr>
        <b/>
        <sz val="11.5"/>
        <rFont val="ClementePDag"/>
      </rPr>
      <t>*</t>
    </r>
    <r>
      <rPr>
        <sz val="11.5"/>
        <rFont val="ClementePDag"/>
      </rPr>
      <t xml:space="preserve"> La mise en place d'outils de statistiques est comprise (type Google analytics et Google webmaster tools).</t>
    </r>
  </si>
  <si>
    <t>MONTANT TOTAL HT - Hors option</t>
  </si>
  <si>
    <t>MONTANT TOTAL TTC - Hors option</t>
  </si>
  <si>
    <t>MONTANT TOTAL HT - Avec option</t>
  </si>
  <si>
    <t>MONTANT TOTAL TTC - Avec option</t>
  </si>
  <si>
    <r>
      <rPr>
        <b/>
        <sz val="12"/>
        <color indexed="8"/>
        <rFont val="ClementePDag"/>
      </rPr>
      <t xml:space="preserve">Conditions de paiement : </t>
    </r>
    <r>
      <rPr>
        <sz val="12"/>
        <color indexed="8"/>
        <rFont val="ClementePDag"/>
      </rPr>
      <t>Règlement par chèque ou virement, 40% à la commande, 30% à la validation du maquettage et le solde à la mise en ligne du site.</t>
    </r>
  </si>
  <si>
    <t>En date du 15/07/2015</t>
  </si>
  <si>
    <r>
      <t xml:space="preserve">Les prestations de la formule 6 mois (hors formation), à cela s'ajoute : 
</t>
    </r>
    <r>
      <rPr>
        <sz val="13"/>
        <color rgb="FFFF0000"/>
        <rFont val="Wingdings"/>
        <charset val="2"/>
      </rPr>
      <t>Ä</t>
    </r>
    <r>
      <rPr>
        <sz val="13"/>
        <rFont val="ClementePDag"/>
      </rPr>
      <t xml:space="preserve"> Préconisations sur l’ergonomie et l'optimisation des contenus textuels
</t>
    </r>
    <r>
      <rPr>
        <sz val="13"/>
        <color rgb="FFFF0000"/>
        <rFont val="Wingdings"/>
        <charset val="2"/>
      </rPr>
      <t>Ä</t>
    </r>
    <r>
      <rPr>
        <sz val="13"/>
        <rFont val="ClementePDag"/>
      </rPr>
      <t xml:space="preserve"> Optimisation manuelle des balises pour le référencement
</t>
    </r>
    <r>
      <rPr>
        <sz val="13"/>
        <color rgb="FFFF0000"/>
        <rFont val="Wingdings"/>
        <charset val="2"/>
      </rPr>
      <t>Ä</t>
    </r>
    <r>
      <rPr>
        <sz val="13"/>
        <rFont val="ClementePDag"/>
      </rPr>
      <t xml:space="preserve"> Préconisations sur le choix des urls pour le nouveau site
</t>
    </r>
    <r>
      <rPr>
        <sz val="13"/>
        <color rgb="FFFF0000"/>
        <rFont val="Wingdings"/>
        <charset val="2"/>
      </rPr>
      <t>Ä</t>
    </r>
    <r>
      <rPr>
        <sz val="13"/>
        <rFont val="Wingdings"/>
        <charset val="2"/>
      </rPr>
      <t xml:space="preserve"> </t>
    </r>
    <r>
      <rPr>
        <sz val="13"/>
        <rFont val="ClementePDag"/>
      </rPr>
      <t xml:space="preserve">Création des titres et descriptifs pour les soumissions aux moteurs de recherche
</t>
    </r>
    <r>
      <rPr>
        <sz val="13"/>
        <color rgb="FFFF0000"/>
        <rFont val="Wingdings"/>
        <charset val="2"/>
      </rPr>
      <t>Ä</t>
    </r>
    <r>
      <rPr>
        <sz val="13"/>
        <rFont val="Wingdings"/>
        <charset val="2"/>
      </rPr>
      <t xml:space="preserve"> </t>
    </r>
    <r>
      <rPr>
        <sz val="13"/>
        <rFont val="ClementePDag"/>
      </rPr>
      <t xml:space="preserve">Inscription du site sur 40 annuaires ciblés pour l’obtention de liens de qualité
</t>
    </r>
    <r>
      <rPr>
        <sz val="13"/>
        <color rgb="FFFF0000"/>
        <rFont val="Wingdings"/>
        <charset val="2"/>
      </rPr>
      <t>Ä</t>
    </r>
    <r>
      <rPr>
        <sz val="13"/>
        <rFont val="ClementePDag"/>
      </rPr>
      <t xml:space="preserve"> Compte rendu de situation à mi-parcours pour le réajustement éventuel
</t>
    </r>
    <r>
      <rPr>
        <sz val="13"/>
        <color rgb="FFFF0000"/>
        <rFont val="Wingdings"/>
        <charset val="2"/>
      </rPr>
      <t>Ä</t>
    </r>
    <r>
      <rPr>
        <sz val="13"/>
        <rFont val="ClementePDag"/>
      </rPr>
      <t xml:space="preserve"> Suivi et compte rendu de positionnement tous les 2 mois.
</t>
    </r>
  </si>
  <si>
    <r>
      <rPr>
        <b/>
        <sz val="13"/>
        <rFont val="ClementePDag"/>
      </rPr>
      <t>Option - Formule sur 12 mois</t>
    </r>
    <r>
      <rPr>
        <sz val="13"/>
        <rFont val="ClementePDag"/>
      </rPr>
      <t xml:space="preserve"> - Gestion complète du référencemement naturel- Tarification à la  journée</t>
    </r>
  </si>
  <si>
    <t>Devis n° 2015-07-02 du 15 Juillet 2015</t>
  </si>
  <si>
    <t>Sous total HT - Création du site web</t>
  </si>
  <si>
    <t>Sous total HT - Référencement naturel</t>
  </si>
  <si>
    <r>
      <t xml:space="preserve">Etape 2 - Maquettage du site
</t>
    </r>
    <r>
      <rPr>
        <sz val="13"/>
        <color rgb="FFFF0000"/>
        <rFont val="Wingdings"/>
        <charset val="2"/>
      </rPr>
      <t>Ä</t>
    </r>
    <r>
      <rPr>
        <sz val="13"/>
        <rFont val="ClementePDag"/>
      </rPr>
      <t xml:space="preserve"> Proposition graphique pour 2 pages :  la page d'accueil + 1 page intérieure. Deux versions vous seront proposées pour chaque page.
</t>
    </r>
    <r>
      <rPr>
        <sz val="13"/>
        <color rgb="FFD92119"/>
        <rFont val="Wingdings"/>
        <charset val="2"/>
      </rPr>
      <t>Ä</t>
    </r>
    <r>
      <rPr>
        <sz val="13"/>
        <rFont val="ClementePDag"/>
      </rPr>
      <t xml:space="preserve"> Zoning* du reste des pages principales.
</t>
    </r>
    <r>
      <rPr>
        <sz val="13"/>
        <color rgb="FFD92119"/>
        <rFont val="Wingdings"/>
        <charset val="2"/>
      </rPr>
      <t>Ä</t>
    </r>
    <r>
      <rPr>
        <sz val="13"/>
        <rFont val="ClementePDag"/>
      </rPr>
      <t xml:space="preserve"> Réalisation des différents visuels graphiques à intégrer.
</t>
    </r>
    <r>
      <rPr>
        <sz val="13"/>
        <color rgb="FFFF0000"/>
        <rFont val="Wingdings"/>
        <charset val="2"/>
      </rPr>
      <t>Ä</t>
    </r>
    <r>
      <rPr>
        <sz val="13"/>
        <rFont val="ClementePDag"/>
      </rPr>
      <t xml:space="preserve"> Modifications : un maximum de 2 A/R.
</t>
    </r>
    <r>
      <rPr>
        <sz val="13"/>
        <color rgb="FFFF0000"/>
        <rFont val="Wingdings"/>
        <charset val="2"/>
      </rPr>
      <t>Ä</t>
    </r>
    <r>
      <rPr>
        <sz val="13"/>
        <rFont val="ClementePDag"/>
      </rPr>
      <t xml:space="preserve"> Présentation et validation de la maquette.                                                                                                              </t>
    </r>
  </si>
  <si>
    <r>
      <t xml:space="preserve">Etapes 4 - Découpage, développement et intégration                                                                                                                                                                                                                  </t>
    </r>
    <r>
      <rPr>
        <sz val="13"/>
        <color rgb="FFFF0000"/>
        <rFont val="Wingdings"/>
        <charset val="2"/>
      </rPr>
      <t>Ä</t>
    </r>
    <r>
      <rPr>
        <sz val="13"/>
        <rFont val="ClementePDag"/>
      </rPr>
      <t xml:space="preserve"> Mise en place du CMS 
</t>
    </r>
    <r>
      <rPr>
        <sz val="13"/>
        <color rgb="FFFF0000"/>
        <rFont val="Wingdings"/>
        <charset val="2"/>
      </rPr>
      <t>Ä</t>
    </r>
    <r>
      <rPr>
        <sz val="13"/>
        <rFont val="ClementePDag"/>
      </rPr>
      <t xml:space="preserve"> Découpage de la maquette du site, intégration de la maquette et des contenus textuels et visuels
</t>
    </r>
    <r>
      <rPr>
        <sz val="13"/>
        <color rgb="FFFF0000"/>
        <rFont val="Wingdings"/>
        <charset val="2"/>
      </rPr>
      <t>Ä</t>
    </r>
    <r>
      <rPr>
        <sz val="13"/>
        <rFont val="ClementePDag"/>
      </rPr>
      <t xml:space="preserve"> Développement des fonctionnalités </t>
    </r>
    <r>
      <rPr>
        <b/>
        <sz val="13"/>
        <rFont val="ClementePDag"/>
      </rPr>
      <t xml:space="preserve"> </t>
    </r>
    <r>
      <rPr>
        <sz val="13"/>
        <rFont val="ClementePDag"/>
      </rPr>
      <t xml:space="preserve">                                                                 </t>
    </r>
    <r>
      <rPr>
        <i/>
        <sz val="12"/>
        <rFont val="ClementePDag"/>
      </rPr>
      <t>Fonctionnalités identifiées et prévues au devis :</t>
    </r>
    <r>
      <rPr>
        <sz val="12"/>
        <rFont val="ClementePDag"/>
      </rPr>
      <t xml:space="preserve"> formulaire de contact, espace technique**, actualités, demande de documentation technique***.</t>
    </r>
  </si>
  <si>
    <r>
      <rPr>
        <b/>
        <sz val="12"/>
        <color indexed="8"/>
        <rFont val="ClementePDag"/>
      </rPr>
      <t>Informations complémentaires :</t>
    </r>
    <r>
      <rPr>
        <sz val="12"/>
        <color indexed="8"/>
        <rFont val="ClementePDag"/>
      </rPr>
      <t xml:space="preserve"> 
Le présent devis se base sur le compte-rendu de réunion daté du 29 avril 2015, validé par vos soins, ainsi que sur les expressions clés identifiées ensemble, le 17 juin 2015.
Dans le cadre de la création graphique, vous serez éventuellenment amené à créer un compte auprès d'une banque d'image, type Fotolia, afin d'acheter les droits d'utilisation des visuels qui seront sélectionnés. Le reste des visuels, type photos, seront fournis par Rosin Entreprise.
* Schéma indiquant la présence des diffirents types d'éléments sur la page web (photos, textes, fonctionnalités, ...) et leur positionnement. Ce dernier pourra être optimisé lors du développement du site.
** Définitions de termes techniques liés à votre activité. Nous vous proposerons une solution optimale pour la navigation sur cette page.
** Espace permettant aux clients et prospects de demander des fiches produits détaillées, aux moyens d'une adresse mail, voire de leur nom et prénom.</t>
    </r>
  </si>
  <si>
    <r>
      <t xml:space="preserve">Référencement naturel d'un site web de 10 à 12 pages
</t>
    </r>
    <r>
      <rPr>
        <sz val="13"/>
        <rFont val="ClementePDag"/>
      </rPr>
      <t>Formule sur 6 mois - Tarification à la  journée</t>
    </r>
  </si>
  <si>
    <t>Rosin</t>
  </si>
  <si>
    <t>Julie</t>
  </si>
  <si>
    <t>Habiba</t>
  </si>
  <si>
    <t>Réunion</t>
  </si>
  <si>
    <t>Nbr H total</t>
  </si>
  <si>
    <t>Stats</t>
  </si>
  <si>
    <t>Tarif M à l'heure</t>
  </si>
  <si>
    <t>Maquette</t>
  </si>
  <si>
    <t>Val maq</t>
  </si>
  <si>
    <t>Contenu (dt 1RDV)</t>
  </si>
  <si>
    <t>Inté/dév</t>
  </si>
  <si>
    <t>Liv site</t>
  </si>
  <si>
    <t>1/2j Form + MEL</t>
  </si>
  <si>
    <r>
      <t xml:space="preserve">Etape 1 - Travail préparatoire
</t>
    </r>
    <r>
      <rPr>
        <sz val="10"/>
        <color rgb="FFFF0000"/>
        <rFont val="Verdana"/>
        <family val="2"/>
      </rPr>
      <t>Ä</t>
    </r>
    <r>
      <rPr>
        <sz val="10"/>
        <rFont val="Verdana"/>
        <family val="2"/>
      </rPr>
      <t xml:space="preserve"> Proposition pour la navigation et validation.                                                                     </t>
    </r>
    <r>
      <rPr>
        <sz val="13"/>
        <rFont val="Wingdings"/>
        <charset val="2"/>
      </rPr>
      <t/>
    </r>
  </si>
  <si>
    <r>
      <t xml:space="preserve">Etape 2 - Maquettage du site
</t>
    </r>
    <r>
      <rPr>
        <sz val="10"/>
        <color rgb="FFFF0000"/>
        <rFont val="Verdana"/>
        <family val="2"/>
      </rPr>
      <t>Ä</t>
    </r>
    <r>
      <rPr>
        <sz val="10"/>
        <rFont val="Verdana"/>
        <family val="2"/>
      </rPr>
      <t xml:space="preserve"> Proposition graphique pour 2 pages :  la page d'accueil + 1 page intérieure. Deux versions vous seront proposées pour chaque page.
</t>
    </r>
    <r>
      <rPr>
        <sz val="10"/>
        <color rgb="FFD92119"/>
        <rFont val="Verdana"/>
        <family val="2"/>
      </rPr>
      <t>Ä</t>
    </r>
    <r>
      <rPr>
        <sz val="10"/>
        <rFont val="Verdana"/>
        <family val="2"/>
      </rPr>
      <t xml:space="preserve"> Zoning* du reste des pages principales.
</t>
    </r>
    <r>
      <rPr>
        <sz val="10"/>
        <color rgb="FFD92119"/>
        <rFont val="Verdana"/>
        <family val="2"/>
      </rPr>
      <t>Ä</t>
    </r>
    <r>
      <rPr>
        <sz val="10"/>
        <rFont val="Verdana"/>
        <family val="2"/>
      </rPr>
      <t xml:space="preserve"> Réalisation des différents visuels graphiques à intégrer.
</t>
    </r>
    <r>
      <rPr>
        <sz val="10"/>
        <color rgb="FFFF0000"/>
        <rFont val="Verdana"/>
        <family val="2"/>
      </rPr>
      <t>Ä</t>
    </r>
    <r>
      <rPr>
        <sz val="10"/>
        <rFont val="Verdana"/>
        <family val="2"/>
      </rPr>
      <t xml:space="preserve"> Modifications : un maximum de 2 A/R.
</t>
    </r>
    <r>
      <rPr>
        <sz val="10"/>
        <color rgb="FFFF0000"/>
        <rFont val="Verdana"/>
        <family val="2"/>
      </rPr>
      <t>Ä</t>
    </r>
    <r>
      <rPr>
        <sz val="10"/>
        <rFont val="Verdana"/>
        <family val="2"/>
      </rPr>
      <t xml:space="preserve"> Présentation et validation de la maquette.                                                                                                              </t>
    </r>
  </si>
  <si>
    <r>
      <t xml:space="preserve">Etape 3 - Aide à la rédaction de contenus
</t>
    </r>
    <r>
      <rPr>
        <sz val="10"/>
        <color rgb="FFFF0000"/>
        <rFont val="Verdana"/>
        <family val="2"/>
      </rPr>
      <t>Ä</t>
    </r>
    <r>
      <rPr>
        <b/>
        <sz val="10"/>
        <rFont val="Verdana"/>
        <family val="2"/>
      </rPr>
      <t xml:space="preserve"> </t>
    </r>
    <r>
      <rPr>
        <sz val="10"/>
        <rFont val="Verdana"/>
        <family val="2"/>
      </rPr>
      <t xml:space="preserve">Page d'accueil + 6 autres pages à définir lors de la validation de la navigation
</t>
    </r>
    <r>
      <rPr>
        <sz val="10"/>
        <color rgb="FFFF0000"/>
        <rFont val="Verdana"/>
        <family val="2"/>
      </rPr>
      <t>Ä</t>
    </r>
    <r>
      <rPr>
        <sz val="10"/>
        <rFont val="Verdana"/>
        <family val="2"/>
      </rPr>
      <t xml:space="preserve"> Validation des contenus (cette partie aura lieu dans vos locaux, en même temps que la validation de la maquette).</t>
    </r>
  </si>
  <si>
    <r>
      <t xml:space="preserve">Etapes 4 - Découpage, développement et intégration                                                                                                                                                                                                                  </t>
    </r>
    <r>
      <rPr>
        <sz val="10"/>
        <color rgb="FFFF0000"/>
        <rFont val="Verdana"/>
        <family val="2"/>
      </rPr>
      <t>Ä</t>
    </r>
    <r>
      <rPr>
        <sz val="10"/>
        <rFont val="Verdana"/>
        <family val="2"/>
      </rPr>
      <t xml:space="preserve"> Mise en place du CMS 
</t>
    </r>
    <r>
      <rPr>
        <sz val="10"/>
        <color rgb="FFFF0000"/>
        <rFont val="Verdana"/>
        <family val="2"/>
      </rPr>
      <t>Ä</t>
    </r>
    <r>
      <rPr>
        <sz val="10"/>
        <rFont val="Verdana"/>
        <family val="2"/>
      </rPr>
      <t xml:space="preserve"> Découpage de la maquette du site, intégration de la maquette et des contenus textuels et visuels
</t>
    </r>
    <r>
      <rPr>
        <sz val="10"/>
        <color rgb="FFFF0000"/>
        <rFont val="Verdana"/>
        <family val="2"/>
      </rPr>
      <t>Ä</t>
    </r>
    <r>
      <rPr>
        <sz val="10"/>
        <rFont val="Verdana"/>
        <family val="2"/>
      </rPr>
      <t xml:space="preserve"> Développement des fonctionnalités </t>
    </r>
    <r>
      <rPr>
        <b/>
        <sz val="10"/>
        <rFont val="Verdana"/>
        <family val="2"/>
      </rPr>
      <t xml:space="preserve"> </t>
    </r>
    <r>
      <rPr>
        <sz val="10"/>
        <rFont val="Verdana"/>
        <family val="2"/>
      </rPr>
      <t xml:space="preserve">                                                                 </t>
    </r>
    <r>
      <rPr>
        <i/>
        <sz val="10"/>
        <rFont val="Verdana"/>
        <family val="2"/>
      </rPr>
      <t>Fonctionnalités identifiées et prévues au devis :</t>
    </r>
    <r>
      <rPr>
        <sz val="10"/>
        <rFont val="Verdana"/>
        <family val="2"/>
      </rPr>
      <t xml:space="preserve"> formulaire de contact, espace technique**, actualités, demande de documentation technique***.</t>
    </r>
  </si>
  <si>
    <r>
      <t xml:space="preserve">Etape 5 - Travail final
</t>
    </r>
    <r>
      <rPr>
        <sz val="10"/>
        <color rgb="FFFF0000"/>
        <rFont val="Verdana"/>
        <family val="2"/>
      </rPr>
      <t>Ä</t>
    </r>
    <r>
      <rPr>
        <sz val="10"/>
        <rFont val="Verdana"/>
        <family val="2"/>
      </rPr>
      <t xml:space="preserve"> Redirection des URL
</t>
    </r>
    <r>
      <rPr>
        <sz val="10"/>
        <color rgb="FFFF0000"/>
        <rFont val="Verdana"/>
        <family val="2"/>
      </rPr>
      <t>Ä</t>
    </r>
    <r>
      <rPr>
        <sz val="10"/>
        <rFont val="Verdana"/>
        <family val="2"/>
      </rPr>
      <t xml:space="preserve"> Sécurisation du site</t>
    </r>
    <r>
      <rPr>
        <b/>
        <sz val="10"/>
        <rFont val="Verdana"/>
        <family val="2"/>
      </rPr>
      <t xml:space="preserve">
</t>
    </r>
    <r>
      <rPr>
        <sz val="10"/>
        <color rgb="FFFF0000"/>
        <rFont val="Verdana"/>
        <family val="2"/>
      </rPr>
      <t>Ä</t>
    </r>
    <r>
      <rPr>
        <b/>
        <sz val="10"/>
        <rFont val="Verdana"/>
        <family val="2"/>
      </rPr>
      <t xml:space="preserve"> </t>
    </r>
    <r>
      <rPr>
        <sz val="10"/>
        <rFont val="Verdana"/>
        <family val="2"/>
      </rPr>
      <t xml:space="preserve">Présentation du site (dans vos locaux)
</t>
    </r>
    <r>
      <rPr>
        <sz val="10"/>
        <color rgb="FFFF0000"/>
        <rFont val="Verdana"/>
        <family val="2"/>
      </rPr>
      <t>Ä</t>
    </r>
    <r>
      <rPr>
        <sz val="10"/>
        <rFont val="Verdana"/>
        <family val="2"/>
      </rPr>
      <t xml:space="preserve"> Mise en ligne
</t>
    </r>
    <r>
      <rPr>
        <sz val="10"/>
        <color rgb="FFFF0000"/>
        <rFont val="Verdana"/>
        <family val="2"/>
      </rPr>
      <t>Ä</t>
    </r>
    <r>
      <rPr>
        <sz val="10"/>
        <rFont val="Verdana"/>
        <family val="2"/>
      </rPr>
      <t xml:space="preserve"> Une 1/2 journée de formation à l'utilisation de WordPress (dans vos locaux)</t>
    </r>
    <r>
      <rPr>
        <b/>
        <sz val="10"/>
        <rFont val="Verdana"/>
        <family val="2"/>
      </rPr>
      <t xml:space="preserve">
                                                                      </t>
    </r>
    <r>
      <rPr>
        <sz val="10"/>
        <rFont val="Verdana"/>
        <family val="2"/>
      </rPr>
      <t xml:space="preserve">                                                                                                                                           </t>
    </r>
    <r>
      <rPr>
        <sz val="13"/>
        <color indexed="10"/>
        <rFont val="Wingdings"/>
        <charset val="2"/>
      </rPr>
      <t/>
    </r>
  </si>
  <si>
    <t>J</t>
  </si>
  <si>
    <t>H</t>
  </si>
  <si>
    <r>
      <t xml:space="preserve">Création d'un site web responsive design, sous WordPress d'environ 15 pages                                                                                                       </t>
    </r>
    <r>
      <rPr>
        <sz val="13"/>
        <rFont val="ClementePDag"/>
      </rPr>
      <t>Mise en ligne dans le courant 4ème trimestre 2015 - Date exate à déterminer</t>
    </r>
  </si>
  <si>
    <t xml:space="preserve">MONTANT TOTAL HT </t>
  </si>
  <si>
    <t>J'ai revu ma prestation à la baisse de 250 € c'est le max.</t>
  </si>
  <si>
    <t>MONTANT TOTAL TTC</t>
  </si>
  <si>
    <r>
      <rPr>
        <b/>
        <sz val="12"/>
        <color indexed="8"/>
        <rFont val="ClementePDag"/>
      </rPr>
      <t>Conditions de paiement :</t>
    </r>
    <r>
      <rPr>
        <sz val="12"/>
        <color indexed="8"/>
        <rFont val="ClementePDag"/>
      </rPr>
      <t xml:space="preserve"> Règlement par chèque ou virement, 40% à la commande, 30% à la validation du maquettage et le solde à la mise en ligne du site.</t>
    </r>
  </si>
  <si>
    <r>
      <rPr>
        <b/>
        <sz val="12"/>
        <color indexed="8"/>
        <rFont val="ClementePDag"/>
      </rPr>
      <t>Informations complémentaires :</t>
    </r>
    <r>
      <rPr>
        <sz val="12"/>
        <color indexed="8"/>
        <rFont val="ClementePDag"/>
      </rPr>
      <t xml:space="preserve"> 
Le présent devis se base sur le compte-rendu de réunion daté du 04 mai 2015, validé par vos soins.
Dans le cadre de la création graphique, vous serez amené à créer un compte auprès d'une banque d'image, type Fotolia. Et ce afin d'acheter les droits d'utilisation des visuels qui seront sélectionnés. Le reste des visuels, type photos, seront fournis par Veramac.</t>
    </r>
    <r>
      <rPr>
        <sz val="4"/>
        <color indexed="8"/>
        <rFont val="ClementePDag"/>
      </rPr>
      <t xml:space="preserve">
</t>
    </r>
    <r>
      <rPr>
        <sz val="12"/>
        <color indexed="8"/>
        <rFont val="ClementePDag"/>
      </rPr>
      <t xml:space="preserve">
* Accès client aux rapports d'interventions, aux moyens d'un identifiant et d'un mot de passe.
** </t>
    </r>
    <r>
      <rPr>
        <sz val="12"/>
        <color rgb="FFFF0000"/>
        <rFont val="ClementePDag"/>
      </rPr>
      <t>Envoi trimestriel d'actualités aux clients et abonnés (il n'est pas possible de planifier via WP l'envoi des newsletter)</t>
    </r>
    <r>
      <rPr>
        <sz val="12"/>
        <color indexed="8"/>
        <rFont val="ClementePDag"/>
      </rPr>
      <t xml:space="preserve"> Compris dans le présent devis : </t>
    </r>
    <r>
      <rPr>
        <sz val="12"/>
        <color rgb="FF00B050"/>
        <rFont val="ClementePDag"/>
      </rPr>
      <t>une zone où les internautes peuvent s'inscrire à la newsletter</t>
    </r>
    <r>
      <rPr>
        <sz val="12"/>
        <color indexed="8"/>
        <rFont val="ClementePDag"/>
      </rPr>
      <t xml:space="preserve"> </t>
    </r>
    <r>
      <rPr>
        <strike/>
        <sz val="12"/>
        <color indexed="8"/>
        <rFont val="ClementePDag"/>
      </rPr>
      <t>le choix et le paramétrage de l'outil pour la création et l'envoi</t>
    </r>
    <r>
      <rPr>
        <sz val="12"/>
        <color indexed="8"/>
        <rFont val="ClementePDag"/>
      </rPr>
      <t xml:space="preserve">.
*** Foire aux questions : réponses aux questions courantes posées par vos clients et prospects. Elles seront classées en 6 catégories (cela correspondant à vos 6 prestations). </t>
    </r>
    <r>
      <rPr>
        <strike/>
        <sz val="12"/>
        <color indexed="8"/>
        <rFont val="ClementePDag"/>
      </rPr>
      <t>Nous vous proposerons une solution optimale pour la navigation sur cette page.</t>
    </r>
  </si>
  <si>
    <t>Pour Veramac</t>
  </si>
  <si>
    <r>
      <t>Travail préparatoire</t>
    </r>
    <r>
      <rPr>
        <sz val="10"/>
        <rFont val="Verdana"/>
        <family val="2"/>
      </rPr>
      <t xml:space="preserve">                                                                  </t>
    </r>
    <r>
      <rPr>
        <sz val="13"/>
        <rFont val="Wingdings"/>
        <charset val="2"/>
      </rPr>
      <t/>
    </r>
  </si>
  <si>
    <r>
      <t xml:space="preserve">Formation
</t>
    </r>
    <r>
      <rPr>
        <sz val="10"/>
        <rFont val="ClementePDag"/>
      </rPr>
      <t>Ä Une 1/2 journée de formation à l'utilisation de WordPress (dans vos locaux)</t>
    </r>
  </si>
  <si>
    <t>Forfait</t>
  </si>
  <si>
    <r>
      <t xml:space="preserve">Mise en ligne du site
</t>
    </r>
    <r>
      <rPr>
        <sz val="10"/>
        <rFont val="Verdana"/>
        <family val="2"/>
      </rPr>
      <t xml:space="preserve">    - Présentation du site (dans vos locaux)
    - Mise en ligne</t>
    </r>
    <r>
      <rPr>
        <b/>
        <sz val="10"/>
        <rFont val="Verdana"/>
        <family val="2"/>
      </rPr>
      <t xml:space="preserve">
</t>
    </r>
    <r>
      <rPr>
        <sz val="13"/>
        <color indexed="10"/>
        <rFont val="Wingdings"/>
        <charset val="2"/>
      </rPr>
      <t/>
    </r>
  </si>
  <si>
    <r>
      <t xml:space="preserve">Aide à la rédaction de contenus
</t>
    </r>
    <r>
      <rPr>
        <sz val="10"/>
        <rFont val="Verdana"/>
        <family val="2"/>
      </rPr>
      <t xml:space="preserve">    - Page d'accueil + 6 autres pages à définir lors de la validation de la navigation
    - Validation des contenus (cette partie aura lieu dans vos locaux, en même temps que la validation de la maquette).</t>
    </r>
  </si>
  <si>
    <r>
      <t xml:space="preserve">Maquettage du site
</t>
    </r>
    <r>
      <rPr>
        <sz val="10"/>
        <rFont val="Verdana"/>
        <family val="2"/>
      </rPr>
      <t xml:space="preserve">    - Proposition graphique pour 2 pages :  la page d'accueil + 1 page intérieure. Deux versions vous seront proposées pour chaque page.
    - Zoning* du reste des pages principales.
    - Réalisation des différents visuels graphiques à intégrer.
    - Modifications : un maximum de 2 A/R.
    - Présentation et validation de la maquette.                                                                                                              </t>
    </r>
  </si>
  <si>
    <t xml:space="preserve">                   1 déplacement</t>
  </si>
  <si>
    <r>
      <t xml:space="preserve">Découpage, développement et intégration du site
     - </t>
    </r>
    <r>
      <rPr>
        <sz val="10"/>
        <rFont val="Verdana"/>
        <family val="2"/>
      </rPr>
      <t>Mise en place du CMS 
    - Découpage de la maquette du site, 
    - Intégration de la maquette et des contenus textuels et visuels
    - Développement des fonctionnalités : formulaire de contact, espace technique**, actualités, formulaire de demande de documentation technique***.</t>
    </r>
  </si>
</sst>
</file>

<file path=xl/styles.xml><?xml version="1.0" encoding="utf-8"?>
<styleSheet xmlns="http://schemas.openxmlformats.org/spreadsheetml/2006/main">
  <numFmts count="4">
    <numFmt numFmtId="8" formatCode="#,##0.00\ &quot;€&quot;;[Red]\-#,##0.00\ &quot;€&quot;"/>
    <numFmt numFmtId="44" formatCode="_-* #,##0.00\ &quot;€&quot;_-;\-* #,##0.00\ &quot;€&quot;_-;_-* &quot;-&quot;??\ &quot;€&quot;_-;_-@_-"/>
    <numFmt numFmtId="164" formatCode="[$-40C]d\ mmmm\ yyyy;@"/>
    <numFmt numFmtId="165" formatCode="#,##0.00\ &quot;€&quot;"/>
  </numFmts>
  <fonts count="47">
    <font>
      <sz val="11"/>
      <color theme="1"/>
      <name val="Calibri"/>
      <family val="2"/>
      <scheme val="minor"/>
    </font>
    <font>
      <sz val="10"/>
      <name val="Arial"/>
      <family val="2"/>
    </font>
    <font>
      <b/>
      <sz val="10"/>
      <name val="Arial"/>
      <family val="2"/>
    </font>
    <font>
      <b/>
      <sz val="11"/>
      <name val="Arial"/>
      <family val="2"/>
    </font>
    <font>
      <sz val="8"/>
      <name val="Calibri"/>
      <family val="2"/>
    </font>
    <font>
      <b/>
      <sz val="16"/>
      <name val="ClementePDag"/>
    </font>
    <font>
      <b/>
      <sz val="13"/>
      <name val="ClementePDag"/>
    </font>
    <font>
      <sz val="13"/>
      <name val="ClementePDag"/>
    </font>
    <font>
      <sz val="12"/>
      <name val="ClementePDag"/>
    </font>
    <font>
      <sz val="13.5"/>
      <color indexed="8"/>
      <name val="ClementePDag"/>
    </font>
    <font>
      <b/>
      <sz val="12"/>
      <name val="ClementePDag"/>
    </font>
    <font>
      <sz val="10.5"/>
      <name val="ClementePDag"/>
    </font>
    <font>
      <i/>
      <sz val="10"/>
      <name val="ClementePDag"/>
    </font>
    <font>
      <sz val="13"/>
      <color indexed="10"/>
      <name val="Wingdings"/>
      <charset val="2"/>
    </font>
    <font>
      <sz val="12"/>
      <color indexed="8"/>
      <name val="ClementePDag"/>
    </font>
    <font>
      <b/>
      <sz val="12"/>
      <color indexed="8"/>
      <name val="ClementePDag"/>
    </font>
    <font>
      <i/>
      <sz val="12"/>
      <name val="ClementePDag"/>
    </font>
    <font>
      <sz val="10"/>
      <color theme="1"/>
      <name val="Calibri"/>
      <family val="2"/>
      <scheme val="minor"/>
    </font>
    <font>
      <sz val="13.5"/>
      <color theme="1"/>
      <name val="Calibri"/>
      <family val="2"/>
      <scheme val="minor"/>
    </font>
    <font>
      <sz val="13.5"/>
      <color theme="1"/>
      <name val="ClementePDag"/>
    </font>
    <font>
      <b/>
      <sz val="13"/>
      <color theme="0"/>
      <name val="ClementePDag"/>
    </font>
    <font>
      <b/>
      <sz val="13.5"/>
      <color theme="0"/>
      <name val="ClementePDag"/>
    </font>
    <font>
      <sz val="13.5"/>
      <name val="Calibri"/>
      <family val="2"/>
      <scheme val="minor"/>
    </font>
    <font>
      <sz val="11"/>
      <name val="Calibri"/>
      <family val="2"/>
      <scheme val="minor"/>
    </font>
    <font>
      <b/>
      <sz val="20"/>
      <color theme="3" tint="0.39997558519241921"/>
      <name val="Arial Black"/>
      <family val="2"/>
    </font>
    <font>
      <b/>
      <sz val="14"/>
      <name val="ClementePDag"/>
    </font>
    <font>
      <sz val="13"/>
      <color rgb="FFFF0000"/>
      <name val="Wingdings"/>
      <charset val="2"/>
    </font>
    <font>
      <sz val="13"/>
      <name val="Wingdings"/>
      <charset val="2"/>
    </font>
    <font>
      <sz val="11.5"/>
      <name val="ClementePDag"/>
    </font>
    <font>
      <b/>
      <sz val="11.5"/>
      <name val="ClementePDag"/>
    </font>
    <font>
      <sz val="13"/>
      <color rgb="FFD92119"/>
      <name val="Wingdings"/>
      <charset val="2"/>
    </font>
    <font>
      <sz val="11"/>
      <color theme="1"/>
      <name val="Calibri"/>
      <family val="2"/>
      <scheme val="minor"/>
    </font>
    <font>
      <sz val="10"/>
      <color rgb="FFFF0000"/>
      <name val="Verdana"/>
      <family val="2"/>
    </font>
    <font>
      <b/>
      <sz val="11"/>
      <color theme="1"/>
      <name val="Calibri"/>
      <family val="2"/>
      <scheme val="minor"/>
    </font>
    <font>
      <b/>
      <sz val="10"/>
      <name val="Verdana"/>
      <family val="2"/>
    </font>
    <font>
      <sz val="10"/>
      <name val="Verdana"/>
      <family val="2"/>
    </font>
    <font>
      <sz val="10"/>
      <color rgb="FFD92119"/>
      <name val="Verdana"/>
      <family val="2"/>
    </font>
    <font>
      <i/>
      <sz val="10"/>
      <name val="Verdana"/>
      <family val="2"/>
    </font>
    <font>
      <b/>
      <sz val="10"/>
      <color theme="9" tint="-0.249977111117893"/>
      <name val="Verdana"/>
      <family val="2"/>
    </font>
    <font>
      <b/>
      <sz val="13"/>
      <color rgb="FF00B050"/>
      <name val="ClementePDag"/>
    </font>
    <font>
      <b/>
      <sz val="10"/>
      <color rgb="FF00B050"/>
      <name val="Verdana"/>
      <family val="2"/>
    </font>
    <font>
      <sz val="4"/>
      <color indexed="8"/>
      <name val="ClementePDag"/>
    </font>
    <font>
      <sz val="12"/>
      <color rgb="FFFF0000"/>
      <name val="ClementePDag"/>
    </font>
    <font>
      <sz val="12"/>
      <color rgb="FF00B050"/>
      <name val="ClementePDag"/>
    </font>
    <font>
      <strike/>
      <sz val="12"/>
      <color indexed="8"/>
      <name val="ClementePDag"/>
    </font>
    <font>
      <sz val="10"/>
      <name val="ClementePDag"/>
    </font>
    <font>
      <sz val="11"/>
      <color theme="4"/>
      <name val="Calibri"/>
      <family val="2"/>
      <scheme val="minor"/>
    </font>
  </fonts>
  <fills count="11">
    <fill>
      <patternFill patternType="none"/>
    </fill>
    <fill>
      <patternFill patternType="gray125"/>
    </fill>
    <fill>
      <patternFill patternType="solid">
        <fgColor rgb="FFE9E9B3"/>
        <bgColor indexed="64"/>
      </patternFill>
    </fill>
    <fill>
      <patternFill patternType="solid">
        <fgColor rgb="FFF8F7E1"/>
        <bgColor indexed="64"/>
      </patternFill>
    </fill>
    <fill>
      <patternFill patternType="solid">
        <fgColor theme="0"/>
        <bgColor indexed="64"/>
      </patternFill>
    </fill>
    <fill>
      <patternFill patternType="solid">
        <fgColor theme="0" tint="-0.34998626667073579"/>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9" tint="0.59999389629810485"/>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style="dashed">
        <color theme="0"/>
      </right>
      <top/>
      <bottom/>
      <diagonal/>
    </border>
    <border>
      <left style="dashed">
        <color theme="0"/>
      </left>
      <right style="dashed">
        <color theme="0"/>
      </right>
      <top/>
      <bottom/>
      <diagonal/>
    </border>
    <border>
      <left style="dashed">
        <color theme="0"/>
      </left>
      <right/>
      <top/>
      <bottom/>
      <diagonal/>
    </border>
    <border>
      <left style="dashed">
        <color theme="0" tint="-0.24994659260841701"/>
      </left>
      <right style="dashed">
        <color theme="0" tint="-0.24994659260841701"/>
      </right>
      <top/>
      <bottom style="dashed">
        <color theme="0" tint="-0.24994659260841701"/>
      </bottom>
      <diagonal/>
    </border>
    <border>
      <left/>
      <right style="dashed">
        <color theme="0"/>
      </right>
      <top style="dashed">
        <color theme="0" tint="-0.499984740745262"/>
      </top>
      <bottom style="dashed">
        <color theme="0"/>
      </bottom>
      <diagonal/>
    </border>
    <border>
      <left/>
      <right/>
      <top style="dashed">
        <color theme="0"/>
      </top>
      <bottom style="dashed">
        <color theme="0"/>
      </bottom>
      <diagonal/>
    </border>
    <border>
      <left/>
      <right/>
      <top style="dashed">
        <color theme="0"/>
      </top>
      <bottom/>
      <diagonal/>
    </border>
    <border>
      <left style="dashed">
        <color theme="0"/>
      </left>
      <right/>
      <top style="dashed">
        <color theme="0" tint="-0.499984740745262"/>
      </top>
      <bottom style="dashed">
        <color theme="0"/>
      </bottom>
      <diagonal/>
    </border>
    <border>
      <left style="dashed">
        <color theme="0" tint="-0.24994659260841701"/>
      </left>
      <right/>
      <top/>
      <bottom style="dashed">
        <color theme="0" tint="-0.24994659260841701"/>
      </bottom>
      <diagonal/>
    </border>
    <border>
      <left/>
      <right/>
      <top/>
      <bottom style="dashed">
        <color theme="0" tint="-0.24994659260841701"/>
      </bottom>
      <diagonal/>
    </border>
    <border>
      <left/>
      <right style="dashed">
        <color theme="0" tint="-0.24994659260841701"/>
      </right>
      <top/>
      <bottom style="dashed">
        <color theme="0" tint="-0.24994659260841701"/>
      </bottom>
      <diagonal/>
    </border>
    <border>
      <left style="dashed">
        <color theme="0"/>
      </left>
      <right/>
      <top style="dashed">
        <color theme="0"/>
      </top>
      <bottom style="dashed">
        <color theme="0"/>
      </bottom>
      <diagonal/>
    </border>
    <border>
      <left style="dashed">
        <color theme="0"/>
      </left>
      <right style="dashed">
        <color theme="0"/>
      </right>
      <top style="dashed">
        <color theme="0"/>
      </top>
      <bottom/>
      <diagonal/>
    </border>
    <border>
      <left style="dashed">
        <color theme="0"/>
      </left>
      <right/>
      <top style="dashed">
        <color theme="0"/>
      </top>
      <bottom/>
      <diagonal/>
    </border>
    <border>
      <left style="dashed">
        <color theme="0" tint="-0.24994659260841701"/>
      </left>
      <right style="dashed">
        <color theme="0" tint="-0.24994659260841701"/>
      </right>
      <top style="dashed">
        <color theme="0" tint="-0.24994659260841701"/>
      </top>
      <bottom style="dashed">
        <color theme="0" tint="-0.24994659260841701"/>
      </bottom>
      <diagonal/>
    </border>
    <border>
      <left style="dashed">
        <color theme="0" tint="-0.24994659260841701"/>
      </left>
      <right style="dashed">
        <color theme="0" tint="-0.24994659260841701"/>
      </right>
      <top/>
      <bottom/>
      <diagonal/>
    </border>
    <border>
      <left/>
      <right/>
      <top style="dashed">
        <color theme="0" tint="-0.499984740745262"/>
      </top>
      <bottom style="dashed">
        <color theme="0"/>
      </bottom>
      <diagonal/>
    </border>
    <border>
      <left style="dashed">
        <color theme="0" tint="-0.24994659260841701"/>
      </left>
      <right/>
      <top style="dashed">
        <color theme="0" tint="-0.24994659260841701"/>
      </top>
      <bottom style="dashed">
        <color theme="0" tint="-0.24994659260841701"/>
      </bottom>
      <diagonal/>
    </border>
    <border>
      <left/>
      <right/>
      <top style="dashed">
        <color theme="0" tint="-0.24994659260841701"/>
      </top>
      <bottom style="dashed">
        <color theme="0" tint="-0.24994659260841701"/>
      </bottom>
      <diagonal/>
    </border>
    <border>
      <left/>
      <right style="dashed">
        <color theme="0" tint="-0.24994659260841701"/>
      </right>
      <top style="dashed">
        <color theme="0" tint="-0.24994659260841701"/>
      </top>
      <bottom style="dashed">
        <color theme="0" tint="-0.24994659260841701"/>
      </bottom>
      <diagonal/>
    </border>
    <border>
      <left style="thin">
        <color indexed="64"/>
      </left>
      <right/>
      <top/>
      <bottom/>
      <diagonal/>
    </border>
    <border>
      <left style="dashed">
        <color theme="0"/>
      </left>
      <right style="dashed">
        <color theme="0"/>
      </right>
      <top style="dashed">
        <color theme="0" tint="-0.499984740745262"/>
      </top>
      <bottom style="dashed">
        <color theme="0"/>
      </bottom>
      <diagonal/>
    </border>
    <border>
      <left style="dashed">
        <color theme="0"/>
      </left>
      <right style="dashed">
        <color theme="0"/>
      </right>
      <top style="dashed">
        <color theme="0"/>
      </top>
      <bottom style="dashed">
        <color theme="0"/>
      </bottom>
      <diagonal/>
    </border>
  </borders>
  <cellStyleXfs count="2">
    <xf numFmtId="0" fontId="0" fillId="0" borderId="0"/>
    <xf numFmtId="44" fontId="31" fillId="0" borderId="0" applyFont="0" applyFill="0" applyBorder="0" applyAlignment="0" applyProtection="0"/>
  </cellStyleXfs>
  <cellXfs count="121">
    <xf numFmtId="0" fontId="0" fillId="0" borderId="0" xfId="0"/>
    <xf numFmtId="0" fontId="17" fillId="0" borderId="0" xfId="0" applyFont="1"/>
    <xf numFmtId="165" fontId="0" fillId="0" borderId="1" xfId="0" applyNumberFormat="1" applyBorder="1"/>
    <xf numFmtId="0" fontId="0" fillId="0" borderId="1" xfId="0" applyBorder="1" applyAlignment="1">
      <alignment horizontal="center"/>
    </xf>
    <xf numFmtId="0" fontId="0" fillId="0" borderId="1" xfId="0" applyBorder="1" applyAlignment="1">
      <alignment wrapText="1"/>
    </xf>
    <xf numFmtId="0" fontId="2" fillId="2" borderId="1" xfId="0" applyFont="1" applyFill="1" applyBorder="1" applyAlignment="1">
      <alignment horizontal="center" vertical="center"/>
    </xf>
    <xf numFmtId="0" fontId="2" fillId="2" borderId="1" xfId="0" applyFont="1" applyFill="1" applyBorder="1" applyAlignment="1">
      <alignment horizontal="center" vertical="center" wrapText="1"/>
    </xf>
    <xf numFmtId="0" fontId="2" fillId="2" borderId="1" xfId="0" applyFont="1" applyFill="1" applyBorder="1"/>
    <xf numFmtId="0" fontId="2" fillId="2" borderId="1" xfId="0" applyFont="1" applyFill="1" applyBorder="1" applyAlignment="1">
      <alignment horizontal="center"/>
    </xf>
    <xf numFmtId="0" fontId="2" fillId="3" borderId="1" xfId="0" applyFont="1" applyFill="1" applyBorder="1"/>
    <xf numFmtId="0" fontId="2" fillId="3" borderId="1" xfId="0" applyFont="1" applyFill="1" applyBorder="1" applyAlignment="1">
      <alignment horizontal="center"/>
    </xf>
    <xf numFmtId="165" fontId="2" fillId="3" borderId="1" xfId="0" applyNumberFormat="1" applyFont="1" applyFill="1" applyBorder="1"/>
    <xf numFmtId="0" fontId="3" fillId="2" borderId="1" xfId="0" applyFont="1" applyFill="1" applyBorder="1"/>
    <xf numFmtId="165" fontId="3" fillId="2" borderId="1" xfId="0" applyNumberFormat="1" applyFont="1" applyFill="1" applyBorder="1"/>
    <xf numFmtId="164" fontId="18" fillId="0" borderId="0" xfId="0" applyNumberFormat="1" applyFont="1" applyAlignment="1"/>
    <xf numFmtId="0" fontId="18" fillId="0" borderId="0" xfId="0" applyFont="1"/>
    <xf numFmtId="0" fontId="18" fillId="4" borderId="0" xfId="0" applyFont="1" applyFill="1"/>
    <xf numFmtId="0" fontId="18" fillId="0" borderId="0" xfId="0" applyFont="1" applyBorder="1"/>
    <xf numFmtId="0" fontId="18" fillId="0" borderId="0" xfId="0" applyFont="1" applyFill="1"/>
    <xf numFmtId="0" fontId="8" fillId="0" borderId="0" xfId="0" applyFont="1"/>
    <xf numFmtId="0" fontId="10" fillId="0" borderId="0" xfId="0" applyFont="1" applyAlignment="1">
      <alignment horizontal="left"/>
    </xf>
    <xf numFmtId="0" fontId="12" fillId="0" borderId="0" xfId="0" applyFont="1" applyAlignment="1">
      <alignment horizontal="left"/>
    </xf>
    <xf numFmtId="0" fontId="19" fillId="0" borderId="0" xfId="0" applyFont="1"/>
    <xf numFmtId="0" fontId="19" fillId="0" borderId="0" xfId="0" applyFont="1" applyBorder="1"/>
    <xf numFmtId="0" fontId="20" fillId="5" borderId="2" xfId="0" applyFont="1" applyFill="1" applyBorder="1" applyAlignment="1">
      <alignment horizontal="center" vertical="center"/>
    </xf>
    <xf numFmtId="0" fontId="20" fillId="5" borderId="3" xfId="0" applyFont="1" applyFill="1" applyBorder="1" applyAlignment="1">
      <alignment horizontal="center" vertical="center" wrapText="1"/>
    </xf>
    <xf numFmtId="0" fontId="20" fillId="5" borderId="4"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9" fillId="4" borderId="0" xfId="0" applyFont="1" applyFill="1" applyAlignment="1">
      <alignment horizontal="left" vertical="center" wrapText="1"/>
    </xf>
    <xf numFmtId="0" fontId="19" fillId="4" borderId="0" xfId="0" applyFont="1" applyFill="1" applyAlignment="1">
      <alignment horizontal="left" vertical="center" wrapText="1"/>
    </xf>
    <xf numFmtId="0" fontId="18" fillId="0" borderId="0" xfId="0" applyFont="1" applyAlignment="1">
      <alignment vertical="center"/>
    </xf>
    <xf numFmtId="165" fontId="6" fillId="0" borderId="5" xfId="0" applyNumberFormat="1" applyFont="1" applyFill="1" applyBorder="1" applyAlignment="1">
      <alignment horizontal="center" vertical="center" wrapText="1"/>
    </xf>
    <xf numFmtId="0" fontId="21" fillId="5" borderId="6" xfId="0" applyFont="1" applyFill="1" applyBorder="1" applyAlignment="1">
      <alignment vertical="center" wrapText="1"/>
    </xf>
    <xf numFmtId="0" fontId="21" fillId="5" borderId="7" xfId="0" applyFont="1" applyFill="1" applyBorder="1" applyAlignment="1">
      <alignment vertical="center" wrapText="1"/>
    </xf>
    <xf numFmtId="0" fontId="21" fillId="5" borderId="8" xfId="0" applyFont="1" applyFill="1" applyBorder="1" applyAlignment="1">
      <alignment vertical="center" wrapText="1"/>
    </xf>
    <xf numFmtId="0" fontId="6" fillId="0" borderId="5" xfId="0" applyFont="1" applyFill="1" applyBorder="1" applyAlignment="1">
      <alignment vertical="center" wrapText="1"/>
    </xf>
    <xf numFmtId="0" fontId="22" fillId="0" borderId="0" xfId="0" applyFont="1" applyFill="1"/>
    <xf numFmtId="0" fontId="23" fillId="0" borderId="0" xfId="0" applyFont="1" applyFill="1"/>
    <xf numFmtId="165" fontId="18" fillId="0" borderId="0" xfId="0" applyNumberFormat="1" applyFont="1" applyAlignment="1"/>
    <xf numFmtId="165" fontId="18" fillId="0" borderId="0" xfId="0" applyNumberFormat="1" applyFont="1"/>
    <xf numFmtId="8" fontId="18" fillId="0" borderId="0" xfId="0" applyNumberFormat="1" applyFont="1"/>
    <xf numFmtId="0" fontId="7" fillId="4" borderId="16" xfId="0" applyFont="1" applyFill="1" applyBorder="1" applyAlignment="1">
      <alignment horizontal="left" vertical="center" wrapText="1"/>
    </xf>
    <xf numFmtId="0" fontId="6" fillId="0" borderId="16" xfId="0" applyFont="1" applyFill="1" applyBorder="1" applyAlignment="1">
      <alignment horizontal="center" vertical="center" wrapText="1"/>
    </xf>
    <xf numFmtId="165" fontId="6" fillId="0" borderId="16" xfId="0" applyNumberFormat="1" applyFont="1" applyFill="1" applyBorder="1" applyAlignment="1">
      <alignment horizontal="center" vertical="center" wrapText="1"/>
    </xf>
    <xf numFmtId="0" fontId="6" fillId="0" borderId="17" xfId="0" applyFont="1" applyFill="1" applyBorder="1" applyAlignment="1">
      <alignment horizontal="center" vertical="center" wrapText="1"/>
    </xf>
    <xf numFmtId="0" fontId="21" fillId="8" borderId="6" xfId="0" applyFont="1" applyFill="1" applyBorder="1" applyAlignment="1">
      <alignment vertical="center" wrapText="1"/>
    </xf>
    <xf numFmtId="0" fontId="0" fillId="9" borderId="0" xfId="0" applyFill="1"/>
    <xf numFmtId="0" fontId="0" fillId="9" borderId="22" xfId="0" applyFill="1" applyBorder="1"/>
    <xf numFmtId="0" fontId="0" fillId="9" borderId="0" xfId="0" applyFill="1" applyBorder="1"/>
    <xf numFmtId="0" fontId="0" fillId="10" borderId="0" xfId="0" applyFill="1" applyBorder="1"/>
    <xf numFmtId="0" fontId="33" fillId="9" borderId="0" xfId="0" applyFont="1" applyFill="1"/>
    <xf numFmtId="0" fontId="33" fillId="9" borderId="0" xfId="0" applyFont="1" applyFill="1" applyBorder="1"/>
    <xf numFmtId="0" fontId="34" fillId="0" borderId="5" xfId="0" applyFont="1" applyFill="1" applyBorder="1" applyAlignment="1">
      <alignment vertical="center" wrapText="1"/>
    </xf>
    <xf numFmtId="0" fontId="34" fillId="0" borderId="5" xfId="0" applyFont="1" applyFill="1" applyBorder="1" applyAlignment="1">
      <alignment horizontal="center" vertical="center" wrapText="1"/>
    </xf>
    <xf numFmtId="165" fontId="34" fillId="0" borderId="5" xfId="0" applyNumberFormat="1" applyFont="1" applyFill="1" applyBorder="1" applyAlignment="1">
      <alignment horizontal="center" vertical="center" wrapText="1"/>
    </xf>
    <xf numFmtId="0" fontId="38" fillId="0" borderId="0" xfId="0" applyFont="1" applyAlignment="1">
      <alignment horizontal="center" vertical="center"/>
    </xf>
    <xf numFmtId="0" fontId="0" fillId="0" borderId="0" xfId="0" applyFont="1" applyAlignment="1">
      <alignment horizontal="center" vertical="center"/>
    </xf>
    <xf numFmtId="44" fontId="0" fillId="0" borderId="0" xfId="1" applyFont="1" applyAlignment="1">
      <alignment horizontal="right" vertical="center"/>
    </xf>
    <xf numFmtId="0" fontId="0" fillId="0" borderId="0" xfId="0" applyAlignment="1">
      <alignment vertical="center"/>
    </xf>
    <xf numFmtId="0" fontId="39" fillId="0" borderId="5" xfId="0" applyFont="1" applyFill="1" applyBorder="1" applyAlignment="1">
      <alignment vertical="center" wrapText="1"/>
    </xf>
    <xf numFmtId="0" fontId="38" fillId="0" borderId="5" xfId="0" applyFont="1" applyFill="1" applyBorder="1" applyAlignment="1">
      <alignment horizontal="center" vertical="center" wrapText="1"/>
    </xf>
    <xf numFmtId="44" fontId="38" fillId="0" borderId="5" xfId="1" applyFont="1" applyFill="1" applyBorder="1" applyAlignment="1">
      <alignment horizontal="right" vertical="center" wrapText="1"/>
    </xf>
    <xf numFmtId="44" fontId="34" fillId="0" borderId="5" xfId="1" applyFont="1" applyFill="1" applyBorder="1" applyAlignment="1">
      <alignment horizontal="right" vertical="center" wrapText="1"/>
    </xf>
    <xf numFmtId="0" fontId="34" fillId="0" borderId="0" xfId="0" applyFont="1" applyFill="1" applyBorder="1" applyAlignment="1">
      <alignment horizontal="center" vertical="center" wrapText="1"/>
    </xf>
    <xf numFmtId="44" fontId="34" fillId="0" borderId="0" xfId="1" applyFont="1" applyFill="1" applyBorder="1" applyAlignment="1">
      <alignment horizontal="right" vertical="center" wrapText="1"/>
    </xf>
    <xf numFmtId="0" fontId="40" fillId="0" borderId="5" xfId="0" applyFont="1" applyFill="1" applyBorder="1" applyAlignment="1">
      <alignment horizontal="center" vertical="center" wrapText="1"/>
    </xf>
    <xf numFmtId="44" fontId="40" fillId="0" borderId="5" xfId="1" applyFont="1" applyFill="1" applyBorder="1" applyAlignment="1">
      <alignment horizontal="right" vertical="center" wrapText="1"/>
    </xf>
    <xf numFmtId="0" fontId="6" fillId="0" borderId="0" xfId="0" applyFont="1" applyFill="1" applyBorder="1" applyAlignment="1">
      <alignment vertical="center" wrapText="1"/>
    </xf>
    <xf numFmtId="0" fontId="6" fillId="0" borderId="0" xfId="0" applyFont="1" applyFill="1" applyBorder="1" applyAlignment="1">
      <alignment horizontal="center" vertical="center" wrapText="1"/>
    </xf>
    <xf numFmtId="165" fontId="6" fillId="0" borderId="0" xfId="0" applyNumberFormat="1" applyFont="1" applyFill="1" applyBorder="1" applyAlignment="1">
      <alignment horizontal="center" vertical="center" wrapText="1"/>
    </xf>
    <xf numFmtId="0" fontId="38" fillId="0" borderId="0" xfId="0" applyFont="1" applyFill="1" applyBorder="1" applyAlignment="1">
      <alignment horizontal="center" vertical="center" wrapText="1"/>
    </xf>
    <xf numFmtId="0" fontId="38" fillId="0" borderId="0" xfId="0" applyFont="1" applyFill="1" applyBorder="1" applyAlignment="1">
      <alignment horizontal="center" vertical="center"/>
    </xf>
    <xf numFmtId="44" fontId="0" fillId="0" borderId="0" xfId="0" applyNumberFormat="1"/>
    <xf numFmtId="0" fontId="0" fillId="9" borderId="0" xfId="0" applyFont="1" applyFill="1" applyAlignment="1">
      <alignment horizontal="center" vertical="center"/>
    </xf>
    <xf numFmtId="44" fontId="0" fillId="9" borderId="0" xfId="1" applyFont="1" applyFill="1" applyAlignment="1">
      <alignment horizontal="right" vertical="center"/>
    </xf>
    <xf numFmtId="44" fontId="34" fillId="9" borderId="5" xfId="1" applyFont="1" applyFill="1" applyBorder="1" applyAlignment="1">
      <alignment horizontal="right" vertical="center" wrapText="1"/>
    </xf>
    <xf numFmtId="0" fontId="0" fillId="9" borderId="0" xfId="0" applyFill="1" applyAlignment="1">
      <alignment vertical="center"/>
    </xf>
    <xf numFmtId="0" fontId="34" fillId="9" borderId="5" xfId="0" applyFont="1" applyFill="1" applyBorder="1" applyAlignment="1">
      <alignment horizontal="center" vertical="center" wrapText="1"/>
    </xf>
    <xf numFmtId="0" fontId="34" fillId="9" borderId="0" xfId="0" applyFont="1" applyFill="1" applyBorder="1" applyAlignment="1">
      <alignment horizontal="center" vertical="center" wrapText="1"/>
    </xf>
    <xf numFmtId="44" fontId="34" fillId="9" borderId="0" xfId="1" applyFont="1" applyFill="1" applyBorder="1" applyAlignment="1">
      <alignment horizontal="right" vertical="center" wrapText="1"/>
    </xf>
    <xf numFmtId="0" fontId="38" fillId="0" borderId="5" xfId="0" applyFont="1" applyFill="1" applyBorder="1" applyAlignment="1">
      <alignment vertical="center" wrapText="1"/>
    </xf>
    <xf numFmtId="0" fontId="34" fillId="0" borderId="5" xfId="0" applyFont="1" applyFill="1" applyBorder="1" applyAlignment="1">
      <alignment wrapText="1"/>
    </xf>
    <xf numFmtId="165" fontId="34" fillId="0" borderId="0" xfId="0" applyNumberFormat="1" applyFont="1" applyFill="1" applyBorder="1" applyAlignment="1">
      <alignment horizontal="center" vertical="center" wrapText="1"/>
    </xf>
    <xf numFmtId="44" fontId="0" fillId="9" borderId="0" xfId="0" applyNumberFormat="1" applyFill="1"/>
    <xf numFmtId="0" fontId="46" fillId="0" borderId="0" xfId="0" applyFont="1"/>
    <xf numFmtId="8" fontId="21" fillId="8" borderId="9" xfId="0" applyNumberFormat="1" applyFont="1" applyFill="1" applyBorder="1" applyAlignment="1">
      <alignment horizontal="right" vertical="center" wrapText="1"/>
    </xf>
    <xf numFmtId="8" fontId="21" fillId="8" borderId="18" xfId="0" applyNumberFormat="1" applyFont="1" applyFill="1" applyBorder="1" applyAlignment="1">
      <alignment horizontal="right" vertical="center" wrapText="1"/>
    </xf>
    <xf numFmtId="0" fontId="28" fillId="4" borderId="10" xfId="0" applyFont="1" applyFill="1" applyBorder="1" applyAlignment="1">
      <alignment horizontal="left" vertical="center" wrapText="1"/>
    </xf>
    <xf numFmtId="0" fontId="28" fillId="4" borderId="11" xfId="0" applyFont="1" applyFill="1" applyBorder="1" applyAlignment="1">
      <alignment horizontal="left" vertical="center" wrapText="1"/>
    </xf>
    <xf numFmtId="0" fontId="28" fillId="4" borderId="12" xfId="0" applyFont="1" applyFill="1" applyBorder="1" applyAlignment="1">
      <alignment horizontal="left" vertical="center" wrapText="1"/>
    </xf>
    <xf numFmtId="0" fontId="25" fillId="0" borderId="0" xfId="0" applyFont="1" applyFill="1" applyAlignment="1">
      <alignment horizontal="center" vertical="center"/>
    </xf>
    <xf numFmtId="0" fontId="25" fillId="0" borderId="0" xfId="0" applyFont="1" applyFill="1" applyBorder="1" applyAlignment="1">
      <alignment horizontal="center" vertical="center"/>
    </xf>
    <xf numFmtId="0" fontId="8" fillId="0" borderId="0" xfId="0" applyFont="1" applyAlignment="1">
      <alignment horizontal="center" vertical="top"/>
    </xf>
    <xf numFmtId="0" fontId="8" fillId="0" borderId="0" xfId="0" applyFont="1" applyAlignment="1">
      <alignment horizontal="center" wrapText="1"/>
    </xf>
    <xf numFmtId="0" fontId="14" fillId="6" borderId="0" xfId="0" applyFont="1" applyFill="1" applyBorder="1" applyAlignment="1">
      <alignment horizontal="justify" vertical="center" wrapText="1"/>
    </xf>
    <xf numFmtId="0" fontId="10" fillId="0" borderId="0" xfId="0" applyFont="1" applyAlignment="1">
      <alignment horizontal="center"/>
    </xf>
    <xf numFmtId="0" fontId="11" fillId="0" borderId="0" xfId="0" applyFont="1" applyAlignment="1">
      <alignment horizontal="center" vertical="top"/>
    </xf>
    <xf numFmtId="8" fontId="21" fillId="5" borderId="9" xfId="0" applyNumberFormat="1" applyFont="1" applyFill="1" applyBorder="1" applyAlignment="1">
      <alignment horizontal="right" vertical="center" wrapText="1"/>
    </xf>
    <xf numFmtId="8" fontId="21" fillId="5" borderId="18" xfId="0" applyNumberFormat="1" applyFont="1" applyFill="1" applyBorder="1" applyAlignment="1">
      <alignment horizontal="right" vertical="center" wrapText="1"/>
    </xf>
    <xf numFmtId="0" fontId="6" fillId="0" borderId="10" xfId="0" applyFont="1" applyFill="1" applyBorder="1" applyAlignment="1">
      <alignment horizontal="center" vertical="center" wrapText="1"/>
    </xf>
    <xf numFmtId="0" fontId="6" fillId="0" borderId="11" xfId="0" applyFont="1" applyFill="1" applyBorder="1" applyAlignment="1">
      <alignment horizontal="center" vertical="center" wrapText="1"/>
    </xf>
    <xf numFmtId="0" fontId="6" fillId="0" borderId="12" xfId="0" applyFont="1" applyFill="1" applyBorder="1" applyAlignment="1">
      <alignment horizontal="center" vertical="center" wrapText="1"/>
    </xf>
    <xf numFmtId="0" fontId="14" fillId="6" borderId="0" xfId="0" applyFont="1" applyFill="1" applyBorder="1" applyAlignment="1">
      <alignment horizontal="left" vertical="center" wrapText="1"/>
    </xf>
    <xf numFmtId="8" fontId="21" fillId="5" borderId="13" xfId="0" applyNumberFormat="1" applyFont="1" applyFill="1" applyBorder="1" applyAlignment="1">
      <alignment horizontal="right" vertical="center" wrapText="1"/>
    </xf>
    <xf numFmtId="8" fontId="21" fillId="5" borderId="7" xfId="0" applyNumberFormat="1" applyFont="1" applyFill="1" applyBorder="1" applyAlignment="1">
      <alignment horizontal="right" vertical="center" wrapText="1"/>
    </xf>
    <xf numFmtId="0" fontId="5" fillId="0" borderId="0" xfId="0" applyFont="1" applyFill="1" applyAlignment="1">
      <alignment horizontal="center" vertical="center"/>
    </xf>
    <xf numFmtId="8" fontId="21" fillId="5" borderId="14" xfId="0" applyNumberFormat="1" applyFont="1" applyFill="1" applyBorder="1" applyAlignment="1">
      <alignment horizontal="right" vertical="center" wrapText="1"/>
    </xf>
    <xf numFmtId="8" fontId="21" fillId="5" borderId="15" xfId="0" applyNumberFormat="1" applyFont="1" applyFill="1" applyBorder="1" applyAlignment="1">
      <alignment horizontal="right" vertical="center" wrapText="1"/>
    </xf>
    <xf numFmtId="0" fontId="19" fillId="0" borderId="0" xfId="0" applyFont="1" applyFill="1" applyAlignment="1">
      <alignment horizontal="center" vertical="center" wrapText="1"/>
    </xf>
    <xf numFmtId="0" fontId="7" fillId="4" borderId="19" xfId="0" applyFont="1" applyFill="1" applyBorder="1" applyAlignment="1">
      <alignment horizontal="center" vertical="center" wrapText="1"/>
    </xf>
    <xf numFmtId="0" fontId="7" fillId="4" borderId="20" xfId="0" applyFont="1" applyFill="1" applyBorder="1" applyAlignment="1">
      <alignment horizontal="center" vertical="center" wrapText="1"/>
    </xf>
    <xf numFmtId="0" fontId="7" fillId="4" borderId="21" xfId="0" applyFont="1" applyFill="1" applyBorder="1" applyAlignment="1">
      <alignment horizontal="center" vertical="center" wrapText="1"/>
    </xf>
    <xf numFmtId="164" fontId="0" fillId="0" borderId="0" xfId="0" applyNumberFormat="1"/>
    <xf numFmtId="0" fontId="1" fillId="0" borderId="0" xfId="0" applyFont="1" applyBorder="1" applyAlignment="1">
      <alignment wrapText="1"/>
    </xf>
    <xf numFmtId="0" fontId="24" fillId="7" borderId="0" xfId="0" applyFont="1" applyFill="1"/>
    <xf numFmtId="0" fontId="33" fillId="9" borderId="0" xfId="0" applyFont="1" applyFill="1" applyAlignment="1">
      <alignment horizontal="center" wrapText="1"/>
    </xf>
    <xf numFmtId="0" fontId="0" fillId="9" borderId="0" xfId="0" applyFill="1" applyAlignment="1">
      <alignment horizontal="center"/>
    </xf>
    <xf numFmtId="0" fontId="0" fillId="9" borderId="22" xfId="0" applyFill="1" applyBorder="1" applyAlignment="1">
      <alignment horizontal="center"/>
    </xf>
    <xf numFmtId="0" fontId="0" fillId="9" borderId="0" xfId="0" applyFill="1" applyBorder="1" applyAlignment="1">
      <alignment horizontal="center"/>
    </xf>
    <xf numFmtId="8" fontId="21" fillId="5" borderId="23" xfId="0" applyNumberFormat="1" applyFont="1" applyFill="1" applyBorder="1" applyAlignment="1">
      <alignment horizontal="right" vertical="center" wrapText="1"/>
    </xf>
    <xf numFmtId="8" fontId="21" fillId="5" borderId="24" xfId="0" applyNumberFormat="1" applyFont="1" applyFill="1" applyBorder="1" applyAlignment="1">
      <alignment horizontal="right" vertical="center" wrapText="1"/>
    </xf>
  </cellXfs>
  <cellStyles count="2">
    <cellStyle name="Monétaire"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192364"/>
    </mruColors>
  </colors>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jpe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1</xdr:row>
      <xdr:rowOff>9525</xdr:rowOff>
    </xdr:from>
    <xdr:to>
      <xdr:col>0</xdr:col>
      <xdr:colOff>1123950</xdr:colOff>
      <xdr:row>5</xdr:row>
      <xdr:rowOff>190500</xdr:rowOff>
    </xdr:to>
    <xdr:pic>
      <xdr:nvPicPr>
        <xdr:cNvPr id="5215" name="Image 4" descr="LogoCAPDEV.png"/>
        <xdr:cNvPicPr>
          <a:picLocks noChangeAspect="1"/>
        </xdr:cNvPicPr>
      </xdr:nvPicPr>
      <xdr:blipFill>
        <a:blip xmlns:r="http://schemas.openxmlformats.org/officeDocument/2006/relationships" r:embed="rId1" cstate="print"/>
        <a:srcRect/>
        <a:stretch>
          <a:fillRect/>
        </a:stretch>
      </xdr:blipFill>
      <xdr:spPr bwMode="auto">
        <a:xfrm>
          <a:off x="38100" y="238125"/>
          <a:ext cx="1085850" cy="1095375"/>
        </a:xfrm>
        <a:prstGeom prst="rect">
          <a:avLst/>
        </a:prstGeom>
        <a:noFill/>
        <a:ln w="9525">
          <a:noFill/>
          <a:miter lim="800000"/>
          <a:headEnd/>
          <a:tailEnd/>
        </a:ln>
      </xdr:spPr>
    </xdr:pic>
    <xdr:clientData/>
  </xdr:twoCellAnchor>
  <xdr:twoCellAnchor editAs="oneCell">
    <xdr:from>
      <xdr:col>0</xdr:col>
      <xdr:colOff>9525</xdr:colOff>
      <xdr:row>47</xdr:row>
      <xdr:rowOff>200025</xdr:rowOff>
    </xdr:from>
    <xdr:to>
      <xdr:col>0</xdr:col>
      <xdr:colOff>2257425</xdr:colOff>
      <xdr:row>52</xdr:row>
      <xdr:rowOff>114300</xdr:rowOff>
    </xdr:to>
    <xdr:pic>
      <xdr:nvPicPr>
        <xdr:cNvPr id="5216" name="Image 5" descr="Signature Cap Dév.jpg"/>
        <xdr:cNvPicPr>
          <a:picLocks noChangeAspect="1"/>
        </xdr:cNvPicPr>
      </xdr:nvPicPr>
      <xdr:blipFill>
        <a:blip xmlns:r="http://schemas.openxmlformats.org/officeDocument/2006/relationships" r:embed="rId2" cstate="print"/>
        <a:srcRect l="7076" b="11581"/>
        <a:stretch>
          <a:fillRect/>
        </a:stretch>
      </xdr:blipFill>
      <xdr:spPr bwMode="auto">
        <a:xfrm>
          <a:off x="9525" y="14458950"/>
          <a:ext cx="2247900" cy="1228725"/>
        </a:xfrm>
        <a:prstGeom prst="rect">
          <a:avLst/>
        </a:prstGeom>
        <a:noFill/>
        <a:ln w="9525">
          <a:noFill/>
          <a:miter lim="800000"/>
          <a:headEnd/>
          <a:tailEnd/>
        </a:ln>
      </xdr:spPr>
    </xdr:pic>
    <xdr:clientData/>
  </xdr:twoCellAnchor>
  <xdr:twoCellAnchor>
    <xdr:from>
      <xdr:col>1</xdr:col>
      <xdr:colOff>441614</xdr:colOff>
      <xdr:row>6</xdr:row>
      <xdr:rowOff>210416</xdr:rowOff>
    </xdr:from>
    <xdr:to>
      <xdr:col>4</xdr:col>
      <xdr:colOff>138775</xdr:colOff>
      <xdr:row>15</xdr:row>
      <xdr:rowOff>19832</xdr:rowOff>
    </xdr:to>
    <xdr:sp macro="" textlink="">
      <xdr:nvSpPr>
        <xdr:cNvPr id="15" name="ZoneTexte 14"/>
        <xdr:cNvSpPr txBox="1"/>
      </xdr:nvSpPr>
      <xdr:spPr>
        <a:xfrm>
          <a:off x="4423064" y="1582016"/>
          <a:ext cx="3450011" cy="1847766"/>
        </a:xfrm>
        <a:prstGeom prst="rect">
          <a:avLst/>
        </a:prstGeom>
        <a:noFill/>
        <a:ln w="19050" cmpd="sng">
          <a:noFill/>
          <a:prstDash val="dash"/>
        </a:ln>
      </xdr:spPr>
      <xdr:style>
        <a:lnRef idx="0">
          <a:scrgbClr r="0" g="0" b="0"/>
        </a:lnRef>
        <a:fillRef idx="0">
          <a:scrgbClr r="0" g="0" b="0"/>
        </a:fillRef>
        <a:effectRef idx="0">
          <a:scrgbClr r="0" g="0" b="0"/>
        </a:effectRef>
        <a:fontRef idx="minor">
          <a:schemeClr val="dk1"/>
        </a:fontRef>
      </xdr:style>
      <xdr:txBody>
        <a:bodyPr wrap="square" rtlCol="0" anchor="t"/>
        <a:lstStyle/>
        <a:p>
          <a:pPr marL="0" indent="0"/>
          <a:endParaRPr lang="fr-FR" sz="200" b="1" smtClean="0">
            <a:solidFill>
              <a:schemeClr val="dk1"/>
            </a:solidFill>
            <a:latin typeface="Verdana" pitchFamily="34" charset="0"/>
            <a:ea typeface="Verdana" pitchFamily="34" charset="0"/>
            <a:cs typeface="Verdana" pitchFamily="34" charset="0"/>
          </a:endParaRPr>
        </a:p>
        <a:p>
          <a:pPr marL="0" indent="0" algn="l"/>
          <a:r>
            <a:rPr lang="fr-FR" sz="1600" b="1" smtClean="0">
              <a:solidFill>
                <a:schemeClr val="dk1"/>
              </a:solidFill>
              <a:latin typeface="ClementePDag" pitchFamily="2" charset="0"/>
              <a:ea typeface="Verdana" pitchFamily="34" charset="0"/>
              <a:cs typeface="Verdana" pitchFamily="34" charset="0"/>
            </a:rPr>
            <a:t>Rosin Entreprise</a:t>
          </a:r>
        </a:p>
        <a:p>
          <a:pPr marL="0" indent="0" algn="l"/>
          <a:r>
            <a:rPr lang="fr-FR" sz="1200" b="0" smtClean="0">
              <a:solidFill>
                <a:schemeClr val="dk1"/>
              </a:solidFill>
              <a:latin typeface="ClementePDag" pitchFamily="2" charset="0"/>
              <a:ea typeface="Verdana" pitchFamily="34" charset="0"/>
              <a:cs typeface="Verdana" pitchFamily="34" charset="0"/>
            </a:rPr>
            <a:t>A l’attention de </a:t>
          </a:r>
          <a:r>
            <a:rPr lang="fr-FR" sz="1200" b="0" baseline="0" smtClean="0">
              <a:solidFill>
                <a:schemeClr val="dk1"/>
              </a:solidFill>
              <a:latin typeface="ClementePDag" pitchFamily="2" charset="0"/>
              <a:ea typeface="Verdana" pitchFamily="34" charset="0"/>
              <a:cs typeface="Verdana" pitchFamily="34" charset="0"/>
            </a:rPr>
            <a:t>Damien ROSIN</a:t>
          </a:r>
          <a:endParaRPr lang="fr-FR" sz="1200" b="0" smtClean="0">
            <a:solidFill>
              <a:schemeClr val="dk1"/>
            </a:solidFill>
            <a:latin typeface="ClementePDag" pitchFamily="2" charset="0"/>
            <a:ea typeface="Verdana" pitchFamily="34" charset="0"/>
            <a:cs typeface="Verdana" pitchFamily="34" charset="0"/>
          </a:endParaRPr>
        </a:p>
        <a:p>
          <a:pPr marL="0" indent="0" algn="l"/>
          <a:r>
            <a:rPr lang="fr-FR" sz="1400">
              <a:solidFill>
                <a:schemeClr val="dk1"/>
              </a:solidFill>
              <a:latin typeface="ClementePDag" pitchFamily="2" charset="0"/>
              <a:ea typeface="+mn-ea"/>
              <a:cs typeface="+mn-cs"/>
            </a:rPr>
            <a:t>ZA du</a:t>
          </a:r>
          <a:r>
            <a:rPr lang="fr-FR" sz="1400" baseline="0">
              <a:solidFill>
                <a:schemeClr val="dk1"/>
              </a:solidFill>
              <a:latin typeface="ClementePDag" pitchFamily="2" charset="0"/>
              <a:ea typeface="+mn-ea"/>
              <a:cs typeface="+mn-cs"/>
            </a:rPr>
            <a:t> Pré de l'Orme - BP 14</a:t>
          </a:r>
          <a:endParaRPr lang="fr-FR" sz="1400">
            <a:solidFill>
              <a:schemeClr val="dk1"/>
            </a:solidFill>
            <a:latin typeface="ClementePDag" pitchFamily="2" charset="0"/>
            <a:ea typeface="+mn-ea"/>
            <a:cs typeface="+mn-cs"/>
          </a:endParaRPr>
        </a:p>
        <a:p>
          <a:pPr marL="0" indent="0" algn="l"/>
          <a:r>
            <a:rPr lang="fr-FR" sz="1400">
              <a:solidFill>
                <a:schemeClr val="dk1"/>
              </a:solidFill>
              <a:latin typeface="ClementePDag" pitchFamily="2" charset="0"/>
              <a:ea typeface="+mn-ea"/>
              <a:cs typeface="+mn-cs"/>
            </a:rPr>
            <a:t>38 761 VARCES cedex</a:t>
          </a:r>
          <a:r>
            <a:rPr lang="fr-FR" sz="1300" b="0" baseline="0" smtClean="0">
              <a:solidFill>
                <a:schemeClr val="dk1"/>
              </a:solidFill>
              <a:latin typeface="ClementePDag" pitchFamily="2" charset="0"/>
              <a:ea typeface="Verdana" pitchFamily="34" charset="0"/>
              <a:cs typeface="Verdana" pitchFamily="34" charset="0"/>
            </a:rPr>
            <a:t/>
          </a:r>
          <a:br>
            <a:rPr lang="fr-FR" sz="1300" b="0" baseline="0" smtClean="0">
              <a:solidFill>
                <a:schemeClr val="dk1"/>
              </a:solidFill>
              <a:latin typeface="ClementePDag" pitchFamily="2" charset="0"/>
              <a:ea typeface="Verdana" pitchFamily="34" charset="0"/>
              <a:cs typeface="Verdana" pitchFamily="34" charset="0"/>
            </a:rPr>
          </a:br>
          <a:r>
            <a:rPr lang="fr-FR" sz="1400">
              <a:solidFill>
                <a:schemeClr val="dk1"/>
              </a:solidFill>
              <a:latin typeface="ClementePDag" pitchFamily="2" charset="0"/>
              <a:ea typeface="+mn-ea"/>
              <a:cs typeface="+mn-cs"/>
            </a:rPr>
            <a:t>Tel : 04 76 99 21 21</a:t>
          </a:r>
          <a:endParaRPr lang="fr-FR" sz="1400" baseline="0">
            <a:solidFill>
              <a:schemeClr val="dk1"/>
            </a:solidFill>
            <a:latin typeface="ClementePDag" pitchFamily="2" charset="0"/>
            <a:ea typeface="+mn-ea"/>
            <a:cs typeface="+mn-cs"/>
          </a:endParaRPr>
        </a:p>
        <a:p>
          <a:pPr marL="0" indent="0" algn="l"/>
          <a:r>
            <a:rPr lang="fr-FR" sz="1400" b="0" baseline="0" smtClean="0">
              <a:solidFill>
                <a:schemeClr val="dk1"/>
              </a:solidFill>
              <a:latin typeface="ClementePDag" pitchFamily="2" charset="0"/>
              <a:ea typeface="Verdana" pitchFamily="34" charset="0"/>
              <a:cs typeface="Verdana" pitchFamily="34" charset="0"/>
            </a:rPr>
            <a:t>rosin@rosin-ent.com</a:t>
          </a:r>
        </a:p>
      </xdr:txBody>
    </xdr:sp>
    <xdr:clientData/>
  </xdr:twoCellAnchor>
  <xdr:twoCellAnchor editAs="oneCell">
    <xdr:from>
      <xdr:col>5</xdr:col>
      <xdr:colOff>1666875</xdr:colOff>
      <xdr:row>9</xdr:row>
      <xdr:rowOff>38100</xdr:rowOff>
    </xdr:from>
    <xdr:to>
      <xdr:col>6</xdr:col>
      <xdr:colOff>0</xdr:colOff>
      <xdr:row>12</xdr:row>
      <xdr:rowOff>123825</xdr:rowOff>
    </xdr:to>
    <xdr:pic>
      <xdr:nvPicPr>
        <xdr:cNvPr id="16" name="Picture 1024" descr="Goji RH"/>
        <xdr:cNvPicPr>
          <a:picLocks noChangeAspect="1" noChangeArrowheads="1"/>
        </xdr:cNvPicPr>
      </xdr:nvPicPr>
      <xdr:blipFill>
        <a:blip xmlns:r="http://schemas.openxmlformats.org/officeDocument/2006/relationships" r:embed="rId3"/>
        <a:srcRect/>
        <a:stretch>
          <a:fillRect/>
        </a:stretch>
      </xdr:blipFill>
      <xdr:spPr bwMode="auto">
        <a:xfrm>
          <a:off x="1666875" y="1885950"/>
          <a:ext cx="1590675" cy="771525"/>
        </a:xfrm>
        <a:prstGeom prst="rect">
          <a:avLst/>
        </a:prstGeom>
        <a:noFill/>
        <a:ln w="9525">
          <a:noFill/>
          <a:miter lim="800000"/>
          <a:headEnd/>
          <a:tailEnd/>
        </a:ln>
      </xdr:spPr>
    </xdr:pic>
    <xdr:clientData/>
  </xdr:twoCellAnchor>
  <xdr:twoCellAnchor>
    <xdr:from>
      <xdr:col>1</xdr:col>
      <xdr:colOff>415636</xdr:colOff>
      <xdr:row>7</xdr:row>
      <xdr:rowOff>85725</xdr:rowOff>
    </xdr:from>
    <xdr:to>
      <xdr:col>1</xdr:col>
      <xdr:colOff>415636</xdr:colOff>
      <xdr:row>12</xdr:row>
      <xdr:rowOff>164523</xdr:rowOff>
    </xdr:to>
    <xdr:cxnSp macro="">
      <xdr:nvCxnSpPr>
        <xdr:cNvPr id="20" name="AutoShape 1063"/>
        <xdr:cNvCxnSpPr>
          <a:cxnSpLocks noChangeShapeType="1"/>
        </xdr:cNvCxnSpPr>
      </xdr:nvCxnSpPr>
      <xdr:spPr bwMode="auto">
        <a:xfrm>
          <a:off x="4398818" y="1661680"/>
          <a:ext cx="0" cy="1230457"/>
        </a:xfrm>
        <a:prstGeom prst="straightConnector1">
          <a:avLst/>
        </a:prstGeom>
        <a:noFill/>
        <a:ln w="19050">
          <a:solidFill>
            <a:srgbClr val="FF0000"/>
          </a:solidFill>
          <a:round/>
          <a:headEnd/>
          <a:tailEnd/>
        </a:ln>
      </xdr:spPr>
    </xdr:cxnSp>
    <xdr:clientData/>
  </xdr:twoCellAnchor>
  <xdr:twoCellAnchor>
    <xdr:from>
      <xdr:col>5</xdr:col>
      <xdr:colOff>759400</xdr:colOff>
      <xdr:row>2</xdr:row>
      <xdr:rowOff>84857</xdr:rowOff>
    </xdr:from>
    <xdr:to>
      <xdr:col>5</xdr:col>
      <xdr:colOff>759400</xdr:colOff>
      <xdr:row>6</xdr:row>
      <xdr:rowOff>103909</xdr:rowOff>
    </xdr:to>
    <xdr:sp macro="" textlink="">
      <xdr:nvSpPr>
        <xdr:cNvPr id="21" name="Text Box 1077"/>
        <xdr:cNvSpPr txBox="1">
          <a:spLocks noChangeArrowheads="1"/>
        </xdr:cNvSpPr>
      </xdr:nvSpPr>
      <xdr:spPr bwMode="auto">
        <a:xfrm>
          <a:off x="9262627" y="535130"/>
          <a:ext cx="0" cy="919597"/>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fr-FR" sz="1300" b="1" i="0" u="none" strike="noStrike" baseline="0">
              <a:solidFill>
                <a:srgbClr val="000000"/>
              </a:solidFill>
              <a:latin typeface="ClementePDae"/>
            </a:rPr>
            <a:t>Cap Développement</a:t>
          </a:r>
        </a:p>
        <a:p>
          <a:pPr algn="l" rtl="0">
            <a:defRPr sz="1000"/>
          </a:pPr>
          <a:r>
            <a:rPr lang="fr-FR" sz="1300" b="0" i="0" u="none" strike="noStrike" baseline="0">
              <a:solidFill>
                <a:srgbClr val="000000"/>
              </a:solidFill>
              <a:latin typeface="ClementePDae"/>
            </a:rPr>
            <a:t>06.49.08.03.39</a:t>
          </a:r>
        </a:p>
        <a:p>
          <a:pPr algn="l" rtl="0">
            <a:defRPr sz="1000"/>
          </a:pPr>
          <a:r>
            <a:rPr lang="fr-FR" sz="1300" b="0" i="0" u="none" strike="noStrike" baseline="0">
              <a:solidFill>
                <a:srgbClr val="000000"/>
              </a:solidFill>
              <a:latin typeface="ClementePDae"/>
            </a:rPr>
            <a:t>contact@cap-dev.fr</a:t>
          </a:r>
        </a:p>
        <a:p>
          <a:pPr algn="l" rtl="0">
            <a:defRPr sz="1000"/>
          </a:pPr>
          <a:r>
            <a:rPr lang="fr-FR" sz="1300" b="0" i="0" u="none" strike="noStrike" baseline="0">
              <a:solidFill>
                <a:srgbClr val="000000"/>
              </a:solidFill>
              <a:latin typeface="ClementePDae"/>
            </a:rPr>
            <a:t>www.cap-dev.fr</a:t>
          </a:r>
          <a:endParaRPr lang="fr-FR" sz="1300" b="1" i="0" u="none" strike="noStrike" baseline="0">
            <a:solidFill>
              <a:srgbClr val="000000"/>
            </a:solidFill>
            <a:latin typeface="ClementePDae"/>
          </a:endParaRPr>
        </a:p>
        <a:p>
          <a:pPr algn="l" rtl="0">
            <a:defRPr sz="1000"/>
          </a:pPr>
          <a:endParaRPr lang="fr-FR" sz="1100" b="1" i="0" u="none" strike="noStrike" baseline="0">
            <a:solidFill>
              <a:srgbClr val="000000"/>
            </a:solidFill>
            <a:latin typeface="ClementePDae"/>
          </a:endParaRPr>
        </a:p>
      </xdr:txBody>
    </xdr:sp>
    <xdr:clientData/>
  </xdr:twoCellAnchor>
  <xdr:twoCellAnchor>
    <xdr:from>
      <xdr:col>0</xdr:col>
      <xdr:colOff>1281545</xdr:colOff>
      <xdr:row>1</xdr:row>
      <xdr:rowOff>200025</xdr:rowOff>
    </xdr:from>
    <xdr:to>
      <xdr:col>0</xdr:col>
      <xdr:colOff>1281545</xdr:colOff>
      <xdr:row>5</xdr:row>
      <xdr:rowOff>12988</xdr:rowOff>
    </xdr:to>
    <xdr:cxnSp macro="">
      <xdr:nvCxnSpPr>
        <xdr:cNvPr id="22" name="AutoShape 1062"/>
        <xdr:cNvCxnSpPr>
          <a:cxnSpLocks noChangeShapeType="1"/>
        </xdr:cNvCxnSpPr>
      </xdr:nvCxnSpPr>
      <xdr:spPr bwMode="auto">
        <a:xfrm>
          <a:off x="1281545" y="425161"/>
          <a:ext cx="0" cy="713509"/>
        </a:xfrm>
        <a:prstGeom prst="straightConnector1">
          <a:avLst/>
        </a:prstGeom>
        <a:noFill/>
        <a:ln w="19050">
          <a:solidFill>
            <a:srgbClr val="1075C6"/>
          </a:solidFill>
          <a:round/>
          <a:headEnd/>
          <a:tailEnd/>
        </a:ln>
      </xdr:spPr>
    </xdr:cxnSp>
    <xdr:clientData/>
  </xdr:twoCellAnchor>
  <xdr:twoCellAnchor editAs="oneCell">
    <xdr:from>
      <xdr:col>0</xdr:col>
      <xdr:colOff>2563091</xdr:colOff>
      <xdr:row>8</xdr:row>
      <xdr:rowOff>95251</xdr:rowOff>
    </xdr:from>
    <xdr:to>
      <xdr:col>1</xdr:col>
      <xdr:colOff>313701</xdr:colOff>
      <xdr:row>11</xdr:row>
      <xdr:rowOff>77159</xdr:rowOff>
    </xdr:to>
    <xdr:pic>
      <xdr:nvPicPr>
        <xdr:cNvPr id="13" name="Image 12" descr="Rosin_entreprise_-_logo.png"/>
        <xdr:cNvPicPr>
          <a:picLocks noChangeAspect="1"/>
        </xdr:cNvPicPr>
      </xdr:nvPicPr>
      <xdr:blipFill>
        <a:blip xmlns:r="http://schemas.openxmlformats.org/officeDocument/2006/relationships" r:embed="rId4" cstate="print"/>
        <a:stretch>
          <a:fillRect/>
        </a:stretch>
      </xdr:blipFill>
      <xdr:spPr>
        <a:xfrm>
          <a:off x="2563091" y="1922319"/>
          <a:ext cx="1733792" cy="657317"/>
        </a:xfrm>
        <a:prstGeom prst="rect">
          <a:avLst/>
        </a:prstGeom>
      </xdr:spPr>
    </xdr:pic>
    <xdr:clientData/>
  </xdr:twoCellAnchor>
  <xdr:twoCellAnchor>
    <xdr:from>
      <xdr:col>0</xdr:col>
      <xdr:colOff>3105150</xdr:colOff>
      <xdr:row>1</xdr:row>
      <xdr:rowOff>190500</xdr:rowOff>
    </xdr:from>
    <xdr:to>
      <xdr:col>0</xdr:col>
      <xdr:colOff>3105150</xdr:colOff>
      <xdr:row>5</xdr:row>
      <xdr:rowOff>12988</xdr:rowOff>
    </xdr:to>
    <xdr:cxnSp macro="">
      <xdr:nvCxnSpPr>
        <xdr:cNvPr id="18" name="AutoShape 1063"/>
        <xdr:cNvCxnSpPr>
          <a:cxnSpLocks noChangeShapeType="1"/>
        </xdr:cNvCxnSpPr>
      </xdr:nvCxnSpPr>
      <xdr:spPr bwMode="auto">
        <a:xfrm>
          <a:off x="3105150" y="419100"/>
          <a:ext cx="0" cy="736888"/>
        </a:xfrm>
        <a:prstGeom prst="straightConnector1">
          <a:avLst/>
        </a:prstGeom>
        <a:noFill/>
        <a:ln w="19050">
          <a:solidFill>
            <a:srgbClr val="F79210"/>
          </a:solidFill>
          <a:round/>
          <a:headEnd/>
          <a:tailEnd/>
        </a:ln>
      </xdr:spPr>
    </xdr:cxnSp>
    <xdr:clientData/>
  </xdr:twoCellAnchor>
  <xdr:twoCellAnchor>
    <xdr:from>
      <xdr:col>0</xdr:col>
      <xdr:colOff>3115540</xdr:colOff>
      <xdr:row>1</xdr:row>
      <xdr:rowOff>133350</xdr:rowOff>
    </xdr:from>
    <xdr:to>
      <xdr:col>2</xdr:col>
      <xdr:colOff>29440</xdr:colOff>
      <xdr:row>5</xdr:row>
      <xdr:rowOff>61479</xdr:rowOff>
    </xdr:to>
    <xdr:sp macro="" textlink="">
      <xdr:nvSpPr>
        <xdr:cNvPr id="19" name="Text Box 1061"/>
        <xdr:cNvSpPr txBox="1">
          <a:spLocks noChangeArrowheads="1"/>
        </xdr:cNvSpPr>
      </xdr:nvSpPr>
      <xdr:spPr bwMode="auto">
        <a:xfrm>
          <a:off x="3115540" y="361950"/>
          <a:ext cx="1933575" cy="842529"/>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fr-FR" sz="1600" b="0" i="0" u="none" strike="noStrike" baseline="0">
              <a:solidFill>
                <a:srgbClr val="7F7F7F"/>
              </a:solidFill>
              <a:latin typeface="ClementePDag"/>
            </a:rPr>
            <a:t>Agence de</a:t>
          </a:r>
        </a:p>
        <a:p>
          <a:pPr algn="l" rtl="0">
            <a:defRPr sz="1000"/>
          </a:pPr>
          <a:r>
            <a:rPr lang="fr-FR" sz="1600" b="0" i="0" u="none" strike="noStrike" baseline="0">
              <a:solidFill>
                <a:srgbClr val="7F7F7F"/>
              </a:solidFill>
              <a:latin typeface="ClementePDag"/>
            </a:rPr>
            <a:t>Communication RH</a:t>
          </a:r>
        </a:p>
        <a:p>
          <a:pPr marL="0" marR="0" indent="0" algn="l" defTabSz="914400" rtl="0" eaLnBrk="1" fontAlgn="auto" latinLnBrk="0" hangingPunct="1">
            <a:lnSpc>
              <a:spcPct val="100000"/>
            </a:lnSpc>
            <a:spcBef>
              <a:spcPts val="0"/>
            </a:spcBef>
            <a:spcAft>
              <a:spcPts val="0"/>
            </a:spcAft>
            <a:buClrTx/>
            <a:buSzTx/>
            <a:buFontTx/>
            <a:buNone/>
            <a:tabLst/>
            <a:defRPr sz="1000"/>
          </a:pPr>
          <a:r>
            <a:rPr lang="fr-FR" sz="1600" b="0" i="0" u="none" strike="noStrike" baseline="0">
              <a:solidFill>
                <a:srgbClr val="7F7F7F"/>
              </a:solidFill>
              <a:latin typeface="ClementePDag"/>
              <a:ea typeface="+mn-ea"/>
              <a:cs typeface="+mn-cs"/>
            </a:rPr>
            <a:t>www.cap-dev.fr</a:t>
          </a:r>
        </a:p>
        <a:p>
          <a:pPr algn="l" rtl="0">
            <a:defRPr sz="1000"/>
          </a:pPr>
          <a:r>
            <a:rPr lang="fr-FR" sz="1600" b="0" i="0" u="none" strike="noStrike" baseline="0">
              <a:solidFill>
                <a:srgbClr val="7F7F7F"/>
              </a:solidFill>
              <a:latin typeface="ClementePDag"/>
            </a:rPr>
            <a:t/>
          </a:r>
          <a:br>
            <a:rPr lang="fr-FR" sz="1600" b="0" i="0" u="none" strike="noStrike" baseline="0">
              <a:solidFill>
                <a:srgbClr val="7F7F7F"/>
              </a:solidFill>
              <a:latin typeface="ClementePDag"/>
            </a:rPr>
          </a:br>
          <a:endParaRPr lang="fr-FR" sz="1600" b="0" i="0" u="none" strike="noStrike" baseline="0">
            <a:solidFill>
              <a:srgbClr val="7F7F7F"/>
            </a:solidFill>
            <a:latin typeface="ClementePDag"/>
          </a:endParaRPr>
        </a:p>
      </xdr:txBody>
    </xdr:sp>
    <xdr:clientData/>
  </xdr:twoCellAnchor>
  <xdr:twoCellAnchor>
    <xdr:from>
      <xdr:col>0</xdr:col>
      <xdr:colOff>1285875</xdr:colOff>
      <xdr:row>1</xdr:row>
      <xdr:rowOff>182707</xdr:rowOff>
    </xdr:from>
    <xdr:to>
      <xdr:col>0</xdr:col>
      <xdr:colOff>3080904</xdr:colOff>
      <xdr:row>5</xdr:row>
      <xdr:rowOff>90055</xdr:rowOff>
    </xdr:to>
    <xdr:sp macro="" textlink="">
      <xdr:nvSpPr>
        <xdr:cNvPr id="25" name="Text Box 1077"/>
        <xdr:cNvSpPr txBox="1">
          <a:spLocks noChangeArrowheads="1"/>
        </xdr:cNvSpPr>
      </xdr:nvSpPr>
      <xdr:spPr bwMode="auto">
        <a:xfrm>
          <a:off x="1285875" y="411307"/>
          <a:ext cx="1795029" cy="821748"/>
        </a:xfrm>
        <a:prstGeom prst="rect">
          <a:avLst/>
        </a:prstGeom>
        <a:noFill/>
        <a:ln w="9525">
          <a:noFill/>
          <a:miter lim="800000"/>
          <a:headEnd/>
          <a:tailEnd/>
        </a:ln>
      </xdr:spPr>
      <xdr:txBody>
        <a:bodyPr vertOverflow="clip" wrap="square" lIns="91440" tIns="45720" rIns="91440" bIns="45720" anchor="t" upright="1"/>
        <a:lstStyle/>
        <a:p>
          <a:pPr algn="l" rtl="0">
            <a:defRPr sz="1000"/>
          </a:pPr>
          <a:r>
            <a:rPr lang="fr-FR" sz="1400" b="1" i="0" u="none" strike="noStrike" baseline="0">
              <a:solidFill>
                <a:srgbClr val="000000"/>
              </a:solidFill>
              <a:latin typeface="ClementePDae"/>
            </a:rPr>
            <a:t>Cap Développement</a:t>
          </a:r>
        </a:p>
        <a:p>
          <a:pPr algn="l" rtl="0">
            <a:defRPr sz="1000"/>
          </a:pPr>
          <a:r>
            <a:rPr lang="fr-FR" sz="1400" b="0" i="0" u="none" strike="noStrike" baseline="0">
              <a:solidFill>
                <a:srgbClr val="000000"/>
              </a:solidFill>
              <a:latin typeface="ClementePDae"/>
            </a:rPr>
            <a:t>06.49.08.03.39</a:t>
          </a:r>
        </a:p>
        <a:p>
          <a:pPr algn="l" rtl="0">
            <a:defRPr sz="1000"/>
          </a:pPr>
          <a:r>
            <a:rPr lang="fr-FR" sz="1400" b="0" i="0" u="none" strike="noStrike" baseline="0">
              <a:solidFill>
                <a:srgbClr val="000000"/>
              </a:solidFill>
              <a:latin typeface="ClementePDae"/>
            </a:rPr>
            <a:t>contact@cap-dev.fr</a:t>
          </a:r>
        </a:p>
        <a:p>
          <a:pPr algn="l" rtl="0">
            <a:defRPr sz="1000"/>
          </a:pPr>
          <a:endParaRPr lang="fr-FR" sz="1100" b="1" i="0" u="none" strike="noStrike" baseline="0">
            <a:solidFill>
              <a:srgbClr val="000000"/>
            </a:solidFill>
            <a:latin typeface="ClementePDae"/>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82551</xdr:colOff>
      <xdr:row>0</xdr:row>
      <xdr:rowOff>184150</xdr:rowOff>
    </xdr:from>
    <xdr:to>
      <xdr:col>1</xdr:col>
      <xdr:colOff>381153</xdr:colOff>
      <xdr:row>6</xdr:row>
      <xdr:rowOff>101711</xdr:rowOff>
    </xdr:to>
    <xdr:sp macro="" textlink="">
      <xdr:nvSpPr>
        <xdr:cNvPr id="2" name="ZoneTexte 1"/>
        <xdr:cNvSpPr txBox="1"/>
      </xdr:nvSpPr>
      <xdr:spPr>
        <a:xfrm>
          <a:off x="95251" y="171450"/>
          <a:ext cx="2457450" cy="10858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200" b="1"/>
            <a:t>Le nom de votre société</a:t>
          </a:r>
          <a:r>
            <a:rPr lang="fr-FR" sz="1100"/>
            <a:t/>
          </a:r>
          <a:br>
            <a:rPr lang="fr-FR" sz="1100"/>
          </a:br>
          <a:r>
            <a:rPr lang="fr-FR" sz="1100"/>
            <a:t>adresse</a:t>
          </a:r>
          <a:br>
            <a:rPr lang="fr-FR" sz="1100"/>
          </a:br>
          <a:r>
            <a:rPr lang="fr-FR" sz="1100"/>
            <a:t>code postal ville</a:t>
          </a:r>
        </a:p>
        <a:p>
          <a:endParaRPr lang="fr-FR" sz="1100"/>
        </a:p>
        <a:p>
          <a:r>
            <a:rPr lang="fr-FR" sz="1000"/>
            <a:t>tél :  01 02 03 04 05</a:t>
          </a:r>
        </a:p>
      </xdr:txBody>
    </xdr:sp>
    <xdr:clientData/>
  </xdr:twoCellAnchor>
  <xdr:twoCellAnchor>
    <xdr:from>
      <xdr:col>1</xdr:col>
      <xdr:colOff>469900</xdr:colOff>
      <xdr:row>7</xdr:row>
      <xdr:rowOff>184150</xdr:rowOff>
    </xdr:from>
    <xdr:to>
      <xdr:col>4</xdr:col>
      <xdr:colOff>1114697</xdr:colOff>
      <xdr:row>13</xdr:row>
      <xdr:rowOff>6500</xdr:rowOff>
    </xdr:to>
    <xdr:sp macro="" textlink="">
      <xdr:nvSpPr>
        <xdr:cNvPr id="3" name="ZoneTexte 2"/>
        <xdr:cNvSpPr txBox="1"/>
      </xdr:nvSpPr>
      <xdr:spPr>
        <a:xfrm>
          <a:off x="2647950" y="1514475"/>
          <a:ext cx="2933699" cy="981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Nom du destinataire du devis</a:t>
          </a:r>
          <a:br>
            <a:rPr lang="fr-FR" sz="1100"/>
          </a:br>
          <a:r>
            <a:rPr lang="fr-FR" sz="1100"/>
            <a:t>adresse</a:t>
          </a:r>
          <a:br>
            <a:rPr lang="fr-FR" sz="1100"/>
          </a:br>
          <a:r>
            <a:rPr lang="fr-FR" sz="1100"/>
            <a:t>code postal ville</a:t>
          </a:r>
          <a:br>
            <a:rPr lang="fr-FR" sz="1100"/>
          </a:br>
          <a:r>
            <a:rPr lang="fr-FR" sz="1100"/>
            <a:t/>
          </a:r>
          <a:br>
            <a:rPr lang="fr-FR" sz="1100"/>
          </a:br>
          <a:r>
            <a:rPr lang="fr-FR" sz="1100"/>
            <a:t>tél : 01 02 03 04 05</a:t>
          </a:r>
        </a:p>
      </xdr:txBody>
    </xdr:sp>
    <xdr:clientData/>
  </xdr:twoCellAnchor>
  <xdr:twoCellAnchor>
    <xdr:from>
      <xdr:col>5</xdr:col>
      <xdr:colOff>120650</xdr:colOff>
      <xdr:row>1</xdr:row>
      <xdr:rowOff>9525</xdr:rowOff>
    </xdr:from>
    <xdr:to>
      <xdr:col>6</xdr:col>
      <xdr:colOff>577764</xdr:colOff>
      <xdr:row>2</xdr:row>
      <xdr:rowOff>41676</xdr:rowOff>
    </xdr:to>
    <xdr:sp macro="" textlink="">
      <xdr:nvSpPr>
        <xdr:cNvPr id="5" name="ZoneTexte 4"/>
        <xdr:cNvSpPr txBox="1"/>
      </xdr:nvSpPr>
      <xdr:spPr>
        <a:xfrm>
          <a:off x="5715000" y="200025"/>
          <a:ext cx="1857375" cy="2381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&lt;= date automatique</a:t>
          </a:r>
        </a:p>
      </xdr:txBody>
    </xdr:sp>
    <xdr:clientData/>
  </xdr:twoCellAnchor>
  <xdr:twoCellAnchor>
    <xdr:from>
      <xdr:col>5</xdr:col>
      <xdr:colOff>73025</xdr:colOff>
      <xdr:row>29</xdr:row>
      <xdr:rowOff>184150</xdr:rowOff>
    </xdr:from>
    <xdr:to>
      <xdr:col>7</xdr:col>
      <xdr:colOff>260365</xdr:colOff>
      <xdr:row>31</xdr:row>
      <xdr:rowOff>38131</xdr:rowOff>
    </xdr:to>
    <xdr:sp macro="" textlink="">
      <xdr:nvSpPr>
        <xdr:cNvPr id="6" name="ZoneTexte 5"/>
        <xdr:cNvSpPr txBox="1"/>
      </xdr:nvSpPr>
      <xdr:spPr>
        <a:xfrm>
          <a:off x="5657850" y="8420100"/>
          <a:ext cx="2371725" cy="238125"/>
        </a:xfrm>
        <a:prstGeom prst="rect">
          <a:avLst/>
        </a:prstGeom>
        <a:solidFill>
          <a:srgbClr val="FFFF99"/>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wrap="square" rtlCol="0" anchor="t"/>
        <a:lstStyle/>
        <a:p>
          <a:r>
            <a:rPr lang="fr-FR" sz="1100"/>
            <a:t>&lt;= calcul</a:t>
          </a:r>
          <a:r>
            <a:rPr lang="fr-FR" sz="1100" baseline="0"/>
            <a:t> de la TVA  19,6 et  5,5</a:t>
          </a:r>
          <a:endParaRPr lang="fr-FR" sz="1100"/>
        </a:p>
      </xdr:txBody>
    </xdr:sp>
    <xdr:clientData/>
  </xdr:twoCellAnchor>
</xdr:wsDr>
</file>

<file path=xl/theme/theme1.xml><?xml version="1.0" encoding="utf-8"?>
<a:theme xmlns:a="http://schemas.openxmlformats.org/drawingml/2006/main" name="Thème Office">
  <a:themeElements>
    <a:clrScheme name="Bureau">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Bureau">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Bureau">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I52"/>
  <sheetViews>
    <sheetView showGridLines="0" tabSelected="1" view="pageBreakPreview" zoomScaleNormal="75" zoomScaleSheetLayoutView="100" workbookViewId="0">
      <selection activeCell="A15" sqref="A15:D18"/>
    </sheetView>
  </sheetViews>
  <sheetFormatPr baseColWidth="10" defaultRowHeight="18"/>
  <cols>
    <col min="1" max="1" width="59.7109375" style="15" customWidth="1"/>
    <col min="2" max="3" width="15.5703125" style="15" customWidth="1"/>
    <col min="4" max="4" width="25.140625" style="15" customWidth="1"/>
    <col min="5" max="16384" width="11.42578125" style="15"/>
  </cols>
  <sheetData>
    <row r="1" spans="1:9">
      <c r="D1" s="14"/>
    </row>
    <row r="2" spans="1:9">
      <c r="I2" s="38"/>
    </row>
    <row r="3" spans="1:9">
      <c r="I3" s="39"/>
    </row>
    <row r="4" spans="1:9">
      <c r="I4" s="39"/>
    </row>
    <row r="5" spans="1:9">
      <c r="I5" s="39"/>
    </row>
    <row r="6" spans="1:9">
      <c r="I6" s="39"/>
    </row>
    <row r="7" spans="1:9">
      <c r="I7" s="39"/>
    </row>
    <row r="8" spans="1:9" ht="19.5" customHeight="1">
      <c r="I8" s="39"/>
    </row>
    <row r="9" spans="1:9">
      <c r="I9" s="39"/>
    </row>
    <row r="10" spans="1:9">
      <c r="A10"/>
      <c r="D10" s="36"/>
      <c r="I10" s="39"/>
    </row>
    <row r="11" spans="1:9">
      <c r="D11" s="36"/>
      <c r="F11"/>
      <c r="I11" s="39"/>
    </row>
    <row r="12" spans="1:9">
      <c r="D12" s="37"/>
      <c r="I12" s="39"/>
    </row>
    <row r="13" spans="1:9">
      <c r="A13"/>
      <c r="D13" s="36"/>
      <c r="I13" s="39"/>
    </row>
    <row r="14" spans="1:9">
      <c r="I14" s="39"/>
    </row>
    <row r="15" spans="1:9" ht="15" customHeight="1">
      <c r="A15" s="105" t="s">
        <v>54</v>
      </c>
      <c r="B15" s="105"/>
      <c r="C15" s="105"/>
      <c r="D15" s="105"/>
      <c r="I15" s="39"/>
    </row>
    <row r="16" spans="1:9" ht="15" customHeight="1">
      <c r="A16" s="105"/>
      <c r="B16" s="105"/>
      <c r="C16" s="105"/>
      <c r="D16" s="105"/>
      <c r="F16" s="90"/>
      <c r="G16" s="90"/>
      <c r="H16" s="90"/>
      <c r="I16" s="90"/>
    </row>
    <row r="17" spans="1:9" ht="15" customHeight="1">
      <c r="A17" s="105"/>
      <c r="B17" s="105"/>
      <c r="C17" s="105"/>
      <c r="D17" s="105"/>
      <c r="F17" s="91"/>
      <c r="G17" s="91"/>
      <c r="H17" s="91"/>
      <c r="I17" s="91"/>
    </row>
    <row r="18" spans="1:9" ht="15" customHeight="1">
      <c r="A18" s="105"/>
      <c r="B18" s="105"/>
      <c r="C18" s="105"/>
      <c r="D18" s="105"/>
    </row>
    <row r="19" spans="1:9" ht="55.5" customHeight="1">
      <c r="A19" s="24" t="s">
        <v>30</v>
      </c>
      <c r="B19" s="25" t="s">
        <v>36</v>
      </c>
      <c r="C19" s="25" t="s">
        <v>31</v>
      </c>
      <c r="D19" s="26" t="s">
        <v>32</v>
      </c>
    </row>
    <row r="20" spans="1:9" ht="45" customHeight="1">
      <c r="A20" s="99" t="s">
        <v>37</v>
      </c>
      <c r="B20" s="100"/>
      <c r="C20" s="100"/>
      <c r="D20" s="101"/>
    </row>
    <row r="21" spans="1:9" ht="51" customHeight="1">
      <c r="A21" s="35" t="s">
        <v>38</v>
      </c>
      <c r="B21" s="27">
        <v>3</v>
      </c>
      <c r="C21" s="31">
        <v>40</v>
      </c>
      <c r="D21" s="31">
        <f>B21*C21</f>
        <v>120</v>
      </c>
    </row>
    <row r="22" spans="1:9" ht="154.5" customHeight="1">
      <c r="A22" s="35" t="s">
        <v>57</v>
      </c>
      <c r="B22" s="27">
        <v>24</v>
      </c>
      <c r="C22" s="31">
        <v>50</v>
      </c>
      <c r="D22" s="31">
        <f>C22*B22</f>
        <v>1200</v>
      </c>
    </row>
    <row r="23" spans="1:9" ht="107.25" customHeight="1">
      <c r="A23" s="35" t="s">
        <v>39</v>
      </c>
      <c r="B23" s="27">
        <v>12</v>
      </c>
      <c r="C23" s="31">
        <v>40</v>
      </c>
      <c r="D23" s="31">
        <f t="shared" ref="D23" si="0">B23*C23</f>
        <v>480</v>
      </c>
      <c r="F23" s="40"/>
    </row>
    <row r="24" spans="1:9" ht="156.75" customHeight="1">
      <c r="A24" s="35" t="s">
        <v>58</v>
      </c>
      <c r="B24" s="27">
        <v>40</v>
      </c>
      <c r="C24" s="31">
        <v>60</v>
      </c>
      <c r="D24" s="31">
        <f>B24*C24</f>
        <v>2400</v>
      </c>
    </row>
    <row r="25" spans="1:9" ht="121.5" customHeight="1">
      <c r="A25" s="35" t="s">
        <v>40</v>
      </c>
      <c r="B25" s="27">
        <v>24</v>
      </c>
      <c r="C25" s="31">
        <v>50</v>
      </c>
      <c r="D25" s="31">
        <f t="shared" ref="D25" si="1">B25*C25</f>
        <v>1200</v>
      </c>
    </row>
    <row r="26" spans="1:9" ht="47.25" customHeight="1">
      <c r="A26" s="45" t="s">
        <v>55</v>
      </c>
      <c r="B26" s="85">
        <f>SUM(D21:D25)</f>
        <v>5400</v>
      </c>
      <c r="C26" s="86"/>
      <c r="D26" s="86"/>
    </row>
    <row r="27" spans="1:9" ht="45" customHeight="1">
      <c r="A27" s="99" t="s">
        <v>60</v>
      </c>
      <c r="B27" s="100"/>
      <c r="C27" s="100"/>
      <c r="D27" s="101"/>
    </row>
    <row r="28" spans="1:9" ht="33" customHeight="1">
      <c r="A28" s="41" t="s">
        <v>41</v>
      </c>
      <c r="B28" s="42">
        <v>1.5</v>
      </c>
      <c r="C28" s="42">
        <v>450</v>
      </c>
      <c r="D28" s="43">
        <f>B28*C28</f>
        <v>675</v>
      </c>
    </row>
    <row r="29" spans="1:9" ht="33" customHeight="1">
      <c r="A29" s="41" t="s">
        <v>42</v>
      </c>
      <c r="B29" s="42">
        <v>0.25</v>
      </c>
      <c r="C29" s="42">
        <v>450</v>
      </c>
      <c r="D29" s="43">
        <f>B29*C29</f>
        <v>112.5</v>
      </c>
    </row>
    <row r="30" spans="1:9" ht="33" customHeight="1">
      <c r="A30" s="41" t="s">
        <v>43</v>
      </c>
      <c r="B30" s="44">
        <v>0.25</v>
      </c>
      <c r="C30" s="44">
        <v>450</v>
      </c>
      <c r="D30" s="43">
        <f>B30*C30</f>
        <v>112.5</v>
      </c>
      <c r="G30" s="17"/>
    </row>
    <row r="31" spans="1:9" ht="33" customHeight="1">
      <c r="A31" s="41" t="s">
        <v>44</v>
      </c>
      <c r="B31" s="42">
        <v>0.5</v>
      </c>
      <c r="C31" s="42">
        <v>450</v>
      </c>
      <c r="D31" s="43">
        <f>B31*C31</f>
        <v>225</v>
      </c>
      <c r="G31" s="17"/>
    </row>
    <row r="32" spans="1:9" ht="33" customHeight="1">
      <c r="A32" s="87" t="s">
        <v>45</v>
      </c>
      <c r="B32" s="88"/>
      <c r="C32" s="88"/>
      <c r="D32" s="89"/>
      <c r="G32" s="17"/>
    </row>
    <row r="33" spans="1:7" ht="33" customHeight="1">
      <c r="A33" s="45" t="s">
        <v>56</v>
      </c>
      <c r="B33" s="85">
        <f>SUM(D28:D31)</f>
        <v>1125</v>
      </c>
      <c r="C33" s="86"/>
      <c r="D33" s="86"/>
      <c r="G33" s="17"/>
    </row>
    <row r="34" spans="1:7" ht="45" customHeight="1">
      <c r="A34" s="109" t="s">
        <v>53</v>
      </c>
      <c r="B34" s="110"/>
      <c r="C34" s="110"/>
      <c r="D34" s="111"/>
      <c r="G34" s="17"/>
    </row>
    <row r="35" spans="1:7" ht="273.75" customHeight="1">
      <c r="A35" s="41" t="s">
        <v>52</v>
      </c>
      <c r="B35" s="44">
        <v>7</v>
      </c>
      <c r="C35" s="44">
        <v>400</v>
      </c>
      <c r="D35" s="43">
        <f>C35*B35</f>
        <v>2800</v>
      </c>
      <c r="G35" s="17"/>
    </row>
    <row r="36" spans="1:7" s="18" customFormat="1" ht="33" customHeight="1">
      <c r="A36" s="32" t="s">
        <v>46</v>
      </c>
      <c r="B36" s="97">
        <f>B26+B33</f>
        <v>6525</v>
      </c>
      <c r="C36" s="98"/>
      <c r="D36" s="98"/>
    </row>
    <row r="37" spans="1:7" s="30" customFormat="1" ht="33" customHeight="1">
      <c r="A37" s="33" t="s">
        <v>33</v>
      </c>
      <c r="B37" s="103">
        <f>B36*0.2</f>
        <v>1305</v>
      </c>
      <c r="C37" s="104"/>
      <c r="D37" s="104"/>
    </row>
    <row r="38" spans="1:7" ht="33" customHeight="1">
      <c r="A38" s="34" t="s">
        <v>47</v>
      </c>
      <c r="B38" s="106">
        <f>B36+B37</f>
        <v>7830</v>
      </c>
      <c r="C38" s="106"/>
      <c r="D38" s="107"/>
    </row>
    <row r="39" spans="1:7" ht="33" customHeight="1">
      <c r="A39" s="32" t="s">
        <v>48</v>
      </c>
      <c r="B39" s="97">
        <f>B26+D35</f>
        <v>8200</v>
      </c>
      <c r="C39" s="98"/>
      <c r="D39" s="98"/>
    </row>
    <row r="40" spans="1:7" ht="33" customHeight="1">
      <c r="A40" s="33" t="s">
        <v>33</v>
      </c>
      <c r="B40" s="103">
        <f>B39*0.2</f>
        <v>1640</v>
      </c>
      <c r="C40" s="104"/>
      <c r="D40" s="104"/>
    </row>
    <row r="41" spans="1:7" ht="33" customHeight="1">
      <c r="A41" s="34" t="s">
        <v>49</v>
      </c>
      <c r="B41" s="106">
        <f>B39+B40</f>
        <v>9840</v>
      </c>
      <c r="C41" s="106"/>
      <c r="D41" s="107"/>
    </row>
    <row r="42" spans="1:7" s="16" customFormat="1" ht="38.25" customHeight="1">
      <c r="A42" s="94" t="s">
        <v>50</v>
      </c>
      <c r="B42" s="94"/>
      <c r="C42" s="94"/>
      <c r="D42" s="94"/>
    </row>
    <row r="43" spans="1:7" ht="218.25" customHeight="1">
      <c r="A43" s="102" t="s">
        <v>59</v>
      </c>
      <c r="B43" s="102"/>
      <c r="C43" s="102"/>
      <c r="D43" s="102"/>
    </row>
    <row r="44" spans="1:7" ht="9" customHeight="1"/>
    <row r="45" spans="1:7" ht="9" customHeight="1">
      <c r="A45" s="28"/>
      <c r="B45" s="29"/>
      <c r="C45" s="29"/>
      <c r="D45" s="29"/>
    </row>
    <row r="46" spans="1:7" ht="16.5" customHeight="1">
      <c r="A46" s="19" t="s">
        <v>34</v>
      </c>
      <c r="B46" s="108" t="s">
        <v>35</v>
      </c>
      <c r="C46" s="108"/>
      <c r="D46" s="108"/>
    </row>
    <row r="47" spans="1:7" ht="20.25" customHeight="1">
      <c r="A47" s="19" t="s">
        <v>51</v>
      </c>
      <c r="B47" s="95" t="s">
        <v>25</v>
      </c>
      <c r="C47" s="95"/>
      <c r="D47" s="95"/>
    </row>
    <row r="48" spans="1:7">
      <c r="A48" s="20" t="s">
        <v>27</v>
      </c>
      <c r="B48" s="96" t="s">
        <v>29</v>
      </c>
      <c r="C48" s="96"/>
      <c r="D48" s="96"/>
    </row>
    <row r="49" spans="1:4" ht="31.5" customHeight="1">
      <c r="A49" s="21"/>
      <c r="B49" s="93" t="s">
        <v>28</v>
      </c>
      <c r="C49" s="93"/>
      <c r="D49" s="93"/>
    </row>
    <row r="50" spans="1:4">
      <c r="A50" s="21"/>
      <c r="B50" s="92" t="s">
        <v>26</v>
      </c>
      <c r="C50" s="92"/>
      <c r="D50" s="92"/>
    </row>
    <row r="51" spans="1:4">
      <c r="A51" s="22"/>
      <c r="B51" s="23"/>
      <c r="C51" s="23"/>
      <c r="D51" s="23"/>
    </row>
    <row r="52" spans="1:4">
      <c r="B52" s="17"/>
      <c r="C52" s="17"/>
      <c r="D52" s="17"/>
    </row>
  </sheetData>
  <mergeCells count="21">
    <mergeCell ref="B40:D40"/>
    <mergeCell ref="B41:D41"/>
    <mergeCell ref="B39:D39"/>
    <mergeCell ref="A34:D34"/>
    <mergeCell ref="B33:D33"/>
    <mergeCell ref="B26:D26"/>
    <mergeCell ref="A32:D32"/>
    <mergeCell ref="F16:I17"/>
    <mergeCell ref="B50:D50"/>
    <mergeCell ref="B49:D49"/>
    <mergeCell ref="A42:D42"/>
    <mergeCell ref="B47:D47"/>
    <mergeCell ref="B48:D48"/>
    <mergeCell ref="B36:D36"/>
    <mergeCell ref="A20:D20"/>
    <mergeCell ref="A43:D43"/>
    <mergeCell ref="B37:D37"/>
    <mergeCell ref="A15:D18"/>
    <mergeCell ref="B38:D38"/>
    <mergeCell ref="B46:D46"/>
    <mergeCell ref="A27:D27"/>
  </mergeCells>
  <phoneticPr fontId="4" type="noConversion"/>
  <printOptions horizontalCentered="1"/>
  <pageMargins left="0.59055118110236227" right="0.59055118110236227" top="0.98425196850393704" bottom="0.39370078740157483" header="0" footer="0"/>
  <pageSetup paperSize="9" scale="53" orientation="portrait" r:id="rId1"/>
  <rowBreaks count="1" manualBreakCount="1">
    <brk id="33" max="3" man="1"/>
  </rowBreaks>
  <drawing r:id="rId2"/>
</worksheet>
</file>

<file path=xl/worksheets/sheet2.xml><?xml version="1.0" encoding="utf-8"?>
<worksheet xmlns="http://schemas.openxmlformats.org/spreadsheetml/2006/main" xmlns:r="http://schemas.openxmlformats.org/officeDocument/2006/relationships">
  <dimension ref="A2:E35"/>
  <sheetViews>
    <sheetView zoomScaleNormal="100" workbookViewId="0">
      <selection activeCell="N20" sqref="N20"/>
    </sheetView>
  </sheetViews>
  <sheetFormatPr baseColWidth="10" defaultRowHeight="15"/>
  <cols>
    <col min="1" max="1" width="32.42578125" customWidth="1"/>
    <col min="2" max="2" width="9.42578125" customWidth="1"/>
    <col min="3" max="3" width="8" customWidth="1"/>
    <col min="4" max="5" width="16.85546875" customWidth="1"/>
    <col min="6" max="6" width="21.140625" customWidth="1"/>
  </cols>
  <sheetData>
    <row r="2" spans="1:5">
      <c r="D2" s="112">
        <f ca="1">TODAY( )</f>
        <v>42202</v>
      </c>
      <c r="E2" s="112"/>
    </row>
    <row r="15" spans="1:5" ht="31.5">
      <c r="A15" s="114" t="s">
        <v>0</v>
      </c>
      <c r="B15" s="114"/>
      <c r="C15" s="114"/>
      <c r="D15" s="114"/>
      <c r="E15" s="114"/>
    </row>
    <row r="16" spans="1:5">
      <c r="A16" s="1" t="s">
        <v>7</v>
      </c>
    </row>
    <row r="17" spans="1:5">
      <c r="A17" s="1"/>
    </row>
    <row r="19" spans="1:5" ht="37.5" customHeight="1">
      <c r="A19" s="5" t="s">
        <v>3</v>
      </c>
      <c r="B19" s="6" t="s">
        <v>11</v>
      </c>
      <c r="C19" s="5" t="s">
        <v>4</v>
      </c>
      <c r="D19" s="5" t="s">
        <v>5</v>
      </c>
      <c r="E19" s="5" t="s">
        <v>6</v>
      </c>
    </row>
    <row r="20" spans="1:5" ht="60">
      <c r="A20" s="4" t="s">
        <v>15</v>
      </c>
      <c r="B20" s="3">
        <v>1</v>
      </c>
      <c r="C20" s="3" t="s">
        <v>12</v>
      </c>
      <c r="D20" s="2">
        <v>34</v>
      </c>
      <c r="E20" s="2">
        <f t="shared" ref="E20:E28" si="0">B20*D20</f>
        <v>34</v>
      </c>
    </row>
    <row r="21" spans="1:5" ht="30">
      <c r="A21" s="4" t="s">
        <v>16</v>
      </c>
      <c r="B21" s="3">
        <v>12</v>
      </c>
      <c r="C21" s="3" t="s">
        <v>21</v>
      </c>
      <c r="D21" s="2">
        <v>8</v>
      </c>
      <c r="E21" s="2">
        <f t="shared" si="0"/>
        <v>96</v>
      </c>
    </row>
    <row r="22" spans="1:5" ht="30">
      <c r="A22" s="4" t="s">
        <v>17</v>
      </c>
      <c r="B22" s="3">
        <v>1</v>
      </c>
      <c r="C22" s="3" t="s">
        <v>22</v>
      </c>
      <c r="D22" s="2">
        <v>57.6</v>
      </c>
      <c r="E22" s="2">
        <f t="shared" si="0"/>
        <v>57.6</v>
      </c>
    </row>
    <row r="23" spans="1:5" ht="30">
      <c r="A23" s="4" t="s">
        <v>18</v>
      </c>
      <c r="B23" s="3">
        <v>1</v>
      </c>
      <c r="C23" s="3" t="s">
        <v>23</v>
      </c>
      <c r="D23" s="2">
        <v>78</v>
      </c>
      <c r="E23" s="2">
        <f t="shared" si="0"/>
        <v>78</v>
      </c>
    </row>
    <row r="24" spans="1:5" ht="31.5" customHeight="1">
      <c r="A24" s="9" t="s">
        <v>8</v>
      </c>
      <c r="B24" s="10"/>
      <c r="C24" s="10"/>
      <c r="D24" s="9"/>
      <c r="E24" s="11">
        <f>SUM(E20:E23)</f>
        <v>265.60000000000002</v>
      </c>
    </row>
    <row r="25" spans="1:5">
      <c r="A25" s="9" t="s">
        <v>24</v>
      </c>
      <c r="B25" s="10"/>
      <c r="C25" s="10"/>
      <c r="D25" s="9"/>
      <c r="E25" s="11">
        <f>E24*5.5/100</f>
        <v>14.608000000000002</v>
      </c>
    </row>
    <row r="26" spans="1:5" ht="39.75" customHeight="1">
      <c r="A26" s="4" t="s">
        <v>19</v>
      </c>
      <c r="B26" s="3">
        <v>3</v>
      </c>
      <c r="C26" s="3" t="s">
        <v>13</v>
      </c>
      <c r="D26" s="2">
        <v>38</v>
      </c>
      <c r="E26" s="2">
        <f t="shared" si="0"/>
        <v>114</v>
      </c>
    </row>
    <row r="27" spans="1:5">
      <c r="A27" s="4" t="s">
        <v>20</v>
      </c>
      <c r="B27" s="3">
        <v>2</v>
      </c>
      <c r="C27" s="3" t="s">
        <v>13</v>
      </c>
      <c r="D27" s="2">
        <v>6</v>
      </c>
      <c r="E27" s="2">
        <f t="shared" si="0"/>
        <v>12</v>
      </c>
    </row>
    <row r="28" spans="1:5" ht="45">
      <c r="A28" s="4" t="s">
        <v>14</v>
      </c>
      <c r="B28" s="3">
        <v>5</v>
      </c>
      <c r="C28" s="3" t="s">
        <v>13</v>
      </c>
      <c r="D28" s="2">
        <v>12</v>
      </c>
      <c r="E28" s="2">
        <f t="shared" si="0"/>
        <v>60</v>
      </c>
    </row>
    <row r="29" spans="1:5" ht="28.5" customHeight="1">
      <c r="A29" s="9" t="s">
        <v>8</v>
      </c>
      <c r="B29" s="10"/>
      <c r="C29" s="10"/>
      <c r="D29" s="9"/>
      <c r="E29" s="11">
        <f>SUM(E26:E28)</f>
        <v>186</v>
      </c>
    </row>
    <row r="30" spans="1:5">
      <c r="A30" s="9" t="s">
        <v>9</v>
      </c>
      <c r="B30" s="10"/>
      <c r="C30" s="10"/>
      <c r="D30" s="9"/>
      <c r="E30" s="11">
        <f>E29*19.6/100</f>
        <v>36.456000000000003</v>
      </c>
    </row>
    <row r="31" spans="1:5">
      <c r="A31" s="12" t="s">
        <v>10</v>
      </c>
      <c r="B31" s="8"/>
      <c r="C31" s="8"/>
      <c r="D31" s="7"/>
      <c r="E31" s="13">
        <f>E24+E25+E29+E30</f>
        <v>502.66400000000004</v>
      </c>
    </row>
    <row r="34" spans="1:5" ht="15.75" customHeight="1">
      <c r="A34" s="113" t="s">
        <v>1</v>
      </c>
      <c r="B34" s="113"/>
      <c r="C34" s="113"/>
      <c r="D34" s="113"/>
      <c r="E34" s="113"/>
    </row>
    <row r="35" spans="1:5">
      <c r="A35" s="113" t="s">
        <v>2</v>
      </c>
      <c r="B35" s="113"/>
      <c r="C35" s="113"/>
      <c r="D35" s="113"/>
      <c r="E35" s="113"/>
    </row>
  </sheetData>
  <mergeCells count="4">
    <mergeCell ref="D2:E2"/>
    <mergeCell ref="A34:E34"/>
    <mergeCell ref="A35:E35"/>
    <mergeCell ref="A15:E15"/>
  </mergeCells>
  <phoneticPr fontId="4" type="noConversion"/>
  <pageMargins left="0.7" right="0.7" top="0.75" bottom="0.75" header="0.3" footer="0.3"/>
  <pageSetup paperSize="9" orientation="portrait" verticalDpi="1200" r:id="rId1"/>
  <headerFooter>
    <oddFooter xml:space="preserve">&amp;C&amp;9&amp;K01+049raison sociale  capital de la société - RCS  ville 123 123 123 - n° TVA intracomunautaire&amp;11&amp;K01+000
</oddFooter>
  </headerFooter>
  <drawing r:id="rId2"/>
</worksheet>
</file>

<file path=xl/worksheets/sheet3.xml><?xml version="1.0" encoding="utf-8"?>
<worksheet xmlns="http://schemas.openxmlformats.org/spreadsheetml/2006/main" xmlns:r="http://schemas.openxmlformats.org/officeDocument/2006/relationships">
  <dimension ref="A3:I13"/>
  <sheetViews>
    <sheetView workbookViewId="0">
      <selection activeCell="C17" sqref="C17"/>
    </sheetView>
  </sheetViews>
  <sheetFormatPr baseColWidth="10" defaultRowHeight="15"/>
  <sheetData>
    <row r="3" spans="1:9">
      <c r="A3" s="115" t="s">
        <v>61</v>
      </c>
      <c r="B3" s="115"/>
      <c r="C3" s="115"/>
      <c r="D3" s="115"/>
      <c r="E3" s="115"/>
      <c r="F3" s="115"/>
      <c r="G3" s="115"/>
      <c r="H3" s="115"/>
      <c r="I3" s="46"/>
    </row>
    <row r="4" spans="1:9">
      <c r="A4" s="46"/>
      <c r="B4" s="116" t="s">
        <v>62</v>
      </c>
      <c r="C4" s="116"/>
      <c r="D4" s="116"/>
      <c r="E4" s="117" t="s">
        <v>63</v>
      </c>
      <c r="F4" s="118"/>
      <c r="G4" s="118"/>
      <c r="H4" s="46"/>
      <c r="I4" s="46"/>
    </row>
    <row r="5" spans="1:9">
      <c r="A5" s="46" t="s">
        <v>64</v>
      </c>
      <c r="B5" s="46">
        <v>4</v>
      </c>
      <c r="C5" s="46">
        <v>30</v>
      </c>
      <c r="D5" s="46">
        <f>B5*C5</f>
        <v>120</v>
      </c>
      <c r="E5" s="47">
        <v>4</v>
      </c>
      <c r="F5" s="48">
        <v>30</v>
      </c>
      <c r="G5" s="48">
        <f>E5*F5</f>
        <v>120</v>
      </c>
      <c r="H5" s="46" t="s">
        <v>65</v>
      </c>
      <c r="I5" s="46">
        <f>B13+E13</f>
        <v>110</v>
      </c>
    </row>
    <row r="6" spans="1:9">
      <c r="A6" s="46" t="s">
        <v>66</v>
      </c>
      <c r="B6" s="46"/>
      <c r="C6" s="46"/>
      <c r="D6" s="46"/>
      <c r="E6" s="47"/>
      <c r="F6" s="48"/>
      <c r="G6" s="48"/>
      <c r="H6" s="46" t="s">
        <v>67</v>
      </c>
      <c r="I6" s="46">
        <f>H13/I5</f>
        <v>49.090909090909093</v>
      </c>
    </row>
    <row r="7" spans="1:9">
      <c r="A7" s="46" t="s">
        <v>68</v>
      </c>
      <c r="B7" s="46">
        <v>20</v>
      </c>
      <c r="C7" s="46">
        <v>50</v>
      </c>
      <c r="D7" s="46">
        <f t="shared" ref="D7:D11" si="0">B7*C7</f>
        <v>1000</v>
      </c>
      <c r="E7" s="47"/>
      <c r="F7" s="48"/>
      <c r="G7" s="48"/>
      <c r="H7" s="46"/>
      <c r="I7" s="46"/>
    </row>
    <row r="8" spans="1:9">
      <c r="A8" s="46" t="s">
        <v>69</v>
      </c>
      <c r="B8" s="46">
        <v>4</v>
      </c>
      <c r="C8" s="46">
        <v>30</v>
      </c>
      <c r="D8" s="46">
        <f t="shared" si="0"/>
        <v>120</v>
      </c>
      <c r="E8" s="47"/>
      <c r="F8" s="48"/>
      <c r="G8" s="48"/>
      <c r="H8" s="46"/>
      <c r="I8" s="46"/>
    </row>
    <row r="9" spans="1:9">
      <c r="A9" s="46" t="s">
        <v>70</v>
      </c>
      <c r="B9" s="46">
        <v>12</v>
      </c>
      <c r="C9" s="46">
        <v>40</v>
      </c>
      <c r="D9" s="46">
        <f t="shared" si="0"/>
        <v>480</v>
      </c>
      <c r="E9" s="47"/>
      <c r="F9" s="48"/>
      <c r="G9" s="48"/>
      <c r="H9" s="46"/>
      <c r="I9" s="46"/>
    </row>
    <row r="10" spans="1:9">
      <c r="A10" s="46" t="s">
        <v>71</v>
      </c>
      <c r="B10" s="46">
        <v>8</v>
      </c>
      <c r="C10" s="46">
        <v>40</v>
      </c>
      <c r="D10" s="46">
        <f t="shared" si="0"/>
        <v>320</v>
      </c>
      <c r="E10" s="47">
        <v>38</v>
      </c>
      <c r="F10" s="49">
        <v>60</v>
      </c>
      <c r="G10" s="48">
        <f t="shared" ref="G10:G12" si="1">E10*F10</f>
        <v>2280</v>
      </c>
      <c r="H10" s="46"/>
      <c r="I10" s="46"/>
    </row>
    <row r="11" spans="1:9">
      <c r="A11" s="46" t="s">
        <v>72</v>
      </c>
      <c r="B11" s="46">
        <v>4</v>
      </c>
      <c r="C11" s="46">
        <v>30</v>
      </c>
      <c r="D11" s="46">
        <f t="shared" si="0"/>
        <v>120</v>
      </c>
      <c r="E11" s="47">
        <v>4</v>
      </c>
      <c r="F11" s="48">
        <v>30</v>
      </c>
      <c r="G11" s="48">
        <f t="shared" si="1"/>
        <v>120</v>
      </c>
      <c r="H11" s="46"/>
      <c r="I11" s="46"/>
    </row>
    <row r="12" spans="1:9">
      <c r="A12" s="46" t="s">
        <v>73</v>
      </c>
      <c r="B12" s="46"/>
      <c r="C12" s="46"/>
      <c r="D12" s="46"/>
      <c r="E12" s="47">
        <v>12</v>
      </c>
      <c r="F12" s="49">
        <v>60</v>
      </c>
      <c r="G12" s="48">
        <f t="shared" si="1"/>
        <v>720</v>
      </c>
      <c r="H12" s="46"/>
      <c r="I12" s="46"/>
    </row>
    <row r="13" spans="1:9">
      <c r="A13" s="46"/>
      <c r="B13" s="46">
        <f>SUM(B5:B11)</f>
        <v>52</v>
      </c>
      <c r="C13" s="46">
        <f>D13/B13</f>
        <v>41.53846153846154</v>
      </c>
      <c r="D13" s="50">
        <f>SUM(D5:D12)</f>
        <v>2160</v>
      </c>
      <c r="E13" s="47">
        <f>SUM(E5:E12)</f>
        <v>58</v>
      </c>
      <c r="F13" s="48">
        <f>G13/E13</f>
        <v>55.862068965517238</v>
      </c>
      <c r="G13" s="51">
        <f>SUM(G5:G12)</f>
        <v>3240</v>
      </c>
      <c r="H13" s="50">
        <f>D13+G13</f>
        <v>5400</v>
      </c>
      <c r="I13" s="46"/>
    </row>
  </sheetData>
  <mergeCells count="3">
    <mergeCell ref="A3:H3"/>
    <mergeCell ref="B4:D4"/>
    <mergeCell ref="E4:G4"/>
  </mergeCells>
  <pageMargins left="0.7" right="0.7" top="0.75" bottom="0.75" header="0.3" footer="0.3"/>
</worksheet>
</file>

<file path=xl/worksheets/sheet4.xml><?xml version="1.0" encoding="utf-8"?>
<worksheet xmlns="http://schemas.openxmlformats.org/spreadsheetml/2006/main" xmlns:r="http://schemas.openxmlformats.org/officeDocument/2006/relationships">
  <dimension ref="A5:E9"/>
  <sheetViews>
    <sheetView workbookViewId="0">
      <selection activeCell="B9" sqref="B9:D9"/>
    </sheetView>
  </sheetViews>
  <sheetFormatPr baseColWidth="10" defaultRowHeight="15"/>
  <cols>
    <col min="1" max="1" width="68.42578125" customWidth="1"/>
    <col min="4" max="4" width="20" customWidth="1"/>
  </cols>
  <sheetData>
    <row r="5" spans="1:5" ht="25.5">
      <c r="A5" s="52" t="s">
        <v>74</v>
      </c>
      <c r="B5" s="53">
        <v>3</v>
      </c>
      <c r="C5" s="54">
        <v>40</v>
      </c>
      <c r="D5" s="54">
        <f>B5*C5</f>
        <v>120</v>
      </c>
    </row>
    <row r="6" spans="1:5" ht="89.25">
      <c r="A6" s="52" t="s">
        <v>75</v>
      </c>
      <c r="B6" s="53">
        <v>24</v>
      </c>
      <c r="C6" s="54">
        <v>50</v>
      </c>
      <c r="D6" s="54">
        <f>C6*B6</f>
        <v>1200</v>
      </c>
      <c r="E6" t="s">
        <v>79</v>
      </c>
    </row>
    <row r="7" spans="1:5" ht="63.75">
      <c r="A7" s="52" t="s">
        <v>76</v>
      </c>
      <c r="B7" s="53">
        <v>12</v>
      </c>
      <c r="C7" s="54">
        <v>40</v>
      </c>
      <c r="D7" s="54">
        <f t="shared" ref="D7" si="0">B7*C7</f>
        <v>480</v>
      </c>
      <c r="E7" t="s">
        <v>79</v>
      </c>
    </row>
    <row r="8" spans="1:5" ht="102">
      <c r="A8" s="52" t="s">
        <v>77</v>
      </c>
      <c r="B8" s="53">
        <v>40</v>
      </c>
      <c r="C8" s="54">
        <v>60</v>
      </c>
      <c r="D8" s="54">
        <f>B8*C8</f>
        <v>2400</v>
      </c>
      <c r="E8" t="s">
        <v>80</v>
      </c>
    </row>
    <row r="9" spans="1:5" ht="102">
      <c r="A9" s="52" t="s">
        <v>78</v>
      </c>
      <c r="B9" s="53">
        <v>24</v>
      </c>
      <c r="C9" s="54">
        <v>50</v>
      </c>
      <c r="D9" s="54">
        <f t="shared" ref="D9" si="1">B9*C9</f>
        <v>1200</v>
      </c>
    </row>
  </sheetData>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dimension ref="A1:O32"/>
  <sheetViews>
    <sheetView workbookViewId="0">
      <pane xSplit="1" ySplit="6" topLeftCell="B22" activePane="bottomRight" state="frozen"/>
      <selection pane="topRight" activeCell="B1" sqref="B1"/>
      <selection pane="bottomLeft" activeCell="A7" sqref="A7"/>
      <selection pane="bottomRight" activeCell="F30" sqref="F30"/>
    </sheetView>
  </sheetViews>
  <sheetFormatPr baseColWidth="10" defaultRowHeight="15"/>
  <cols>
    <col min="1" max="1" width="69.28515625" customWidth="1"/>
    <col min="2" max="2" width="14.85546875" bestFit="1" customWidth="1"/>
    <col min="4" max="4" width="15.140625" customWidth="1"/>
    <col min="5" max="5" width="8.5703125" style="55" customWidth="1"/>
    <col min="6" max="6" width="6" style="56" customWidth="1"/>
    <col min="7" max="7" width="12.7109375" style="57" bestFit="1" customWidth="1"/>
    <col min="8" max="8" width="13.42578125" style="57" bestFit="1" customWidth="1"/>
    <col min="9" max="9" width="5.28515625" style="58" customWidth="1"/>
    <col min="11" max="11" width="15.140625" customWidth="1"/>
  </cols>
  <sheetData>
    <row r="1" spans="1:14">
      <c r="A1" s="105" t="s">
        <v>61</v>
      </c>
      <c r="B1" s="105"/>
      <c r="C1" s="105"/>
      <c r="D1" s="105"/>
    </row>
    <row r="2" spans="1:14">
      <c r="A2" s="105"/>
      <c r="B2" s="105"/>
      <c r="C2" s="105"/>
      <c r="D2" s="105"/>
    </row>
    <row r="3" spans="1:14">
      <c r="A3" s="105"/>
      <c r="B3" s="105"/>
      <c r="C3" s="105"/>
      <c r="D3" s="105"/>
    </row>
    <row r="4" spans="1:14">
      <c r="A4" s="105"/>
      <c r="B4" s="105"/>
      <c r="C4" s="105"/>
      <c r="D4" s="105"/>
    </row>
    <row r="5" spans="1:14" ht="66">
      <c r="A5" s="24" t="s">
        <v>30</v>
      </c>
      <c r="B5" s="25"/>
      <c r="C5" s="25" t="s">
        <v>31</v>
      </c>
      <c r="D5" s="26" t="s">
        <v>32</v>
      </c>
    </row>
    <row r="6" spans="1:14" ht="16.5">
      <c r="A6" s="99" t="s">
        <v>81</v>
      </c>
      <c r="B6" s="100"/>
      <c r="C6" s="100"/>
      <c r="D6" s="101"/>
    </row>
    <row r="7" spans="1:14" ht="16.5">
      <c r="A7" s="59"/>
      <c r="F7" s="60"/>
      <c r="G7" s="61"/>
      <c r="H7" s="61"/>
    </row>
    <row r="8" spans="1:14">
      <c r="A8" s="52" t="s">
        <v>88</v>
      </c>
      <c r="B8" s="53">
        <v>8</v>
      </c>
      <c r="C8" s="54">
        <v>40</v>
      </c>
      <c r="D8" s="54">
        <v>240</v>
      </c>
      <c r="E8" s="55" t="s">
        <v>62</v>
      </c>
      <c r="F8" s="73">
        <v>4</v>
      </c>
      <c r="G8" s="74">
        <v>30</v>
      </c>
      <c r="H8" s="75">
        <f t="shared" ref="H8:H17" si="0">F8*G8</f>
        <v>120</v>
      </c>
      <c r="I8" s="76"/>
      <c r="J8" s="46"/>
      <c r="K8" s="46"/>
    </row>
    <row r="9" spans="1:14">
      <c r="A9" s="52"/>
      <c r="B9" s="53"/>
      <c r="C9" s="54"/>
      <c r="D9" s="54"/>
      <c r="E9" s="55" t="s">
        <v>63</v>
      </c>
      <c r="F9" s="73"/>
      <c r="G9" s="74"/>
      <c r="H9" s="74"/>
      <c r="I9" s="73">
        <v>4</v>
      </c>
      <c r="J9" s="74">
        <v>30</v>
      </c>
      <c r="K9" s="75">
        <f>I9*J9</f>
        <v>120</v>
      </c>
    </row>
    <row r="10" spans="1:14">
      <c r="A10" s="52"/>
      <c r="B10" s="53"/>
      <c r="C10" s="54"/>
      <c r="D10" s="54"/>
      <c r="H10" s="62"/>
    </row>
    <row r="11" spans="1:14" ht="89.25">
      <c r="A11" s="52" t="s">
        <v>93</v>
      </c>
      <c r="B11" s="27">
        <v>24</v>
      </c>
      <c r="C11" s="31">
        <v>50</v>
      </c>
      <c r="D11" s="31">
        <v>1120</v>
      </c>
      <c r="E11" s="55" t="s">
        <v>62</v>
      </c>
      <c r="F11" s="77">
        <v>20</v>
      </c>
      <c r="G11" s="75">
        <v>50</v>
      </c>
      <c r="H11" s="75">
        <f t="shared" si="0"/>
        <v>1000</v>
      </c>
    </row>
    <row r="12" spans="1:14" ht="16.5">
      <c r="A12" s="52"/>
      <c r="B12" s="27"/>
      <c r="C12" s="31"/>
      <c r="D12" s="31"/>
      <c r="E12" s="55" t="s">
        <v>62</v>
      </c>
      <c r="F12" s="77">
        <v>4</v>
      </c>
      <c r="G12" s="75">
        <v>30</v>
      </c>
      <c r="H12" s="75">
        <f t="shared" si="0"/>
        <v>120</v>
      </c>
    </row>
    <row r="13" spans="1:14" ht="16.5">
      <c r="A13" s="52"/>
      <c r="B13" s="27"/>
      <c r="C13" s="31"/>
      <c r="D13" s="31"/>
      <c r="F13" s="53"/>
      <c r="G13" s="62"/>
      <c r="H13" s="62"/>
    </row>
    <row r="14" spans="1:14" ht="63.75">
      <c r="A14" s="52" t="s">
        <v>92</v>
      </c>
      <c r="B14" s="27">
        <v>12</v>
      </c>
      <c r="C14" s="31">
        <v>40</v>
      </c>
      <c r="D14" s="31">
        <v>480</v>
      </c>
      <c r="E14" s="60" t="s">
        <v>62</v>
      </c>
      <c r="F14" s="53">
        <v>12</v>
      </c>
      <c r="G14" s="62">
        <v>40</v>
      </c>
      <c r="H14" s="62">
        <f t="shared" si="0"/>
        <v>480</v>
      </c>
    </row>
    <row r="15" spans="1:14" ht="16.5">
      <c r="A15" s="80" t="s">
        <v>94</v>
      </c>
      <c r="B15" s="27"/>
      <c r="C15" s="31"/>
      <c r="D15" s="31"/>
      <c r="E15" s="60"/>
      <c r="F15" s="53"/>
      <c r="G15" s="62"/>
      <c r="H15" s="62"/>
      <c r="N15" s="84">
        <v>120</v>
      </c>
    </row>
    <row r="16" spans="1:14" ht="89.25">
      <c r="A16" s="52" t="s">
        <v>95</v>
      </c>
      <c r="B16" s="27">
        <v>50</v>
      </c>
      <c r="C16" s="31">
        <v>60</v>
      </c>
      <c r="D16" s="31">
        <f>B16*C16</f>
        <v>3000</v>
      </c>
      <c r="E16" s="60" t="s">
        <v>63</v>
      </c>
      <c r="F16" s="73"/>
      <c r="G16" s="74"/>
      <c r="H16" s="74"/>
      <c r="I16" s="77">
        <v>46</v>
      </c>
      <c r="J16" s="75">
        <v>60</v>
      </c>
      <c r="K16" s="75">
        <f>I16*J16</f>
        <v>2760</v>
      </c>
      <c r="N16" s="84">
        <v>2280</v>
      </c>
    </row>
    <row r="17" spans="1:15" ht="16.5">
      <c r="A17" s="35"/>
      <c r="B17" s="27"/>
      <c r="C17" s="31"/>
      <c r="D17" s="31"/>
      <c r="E17" s="60" t="s">
        <v>62</v>
      </c>
      <c r="F17" s="78">
        <v>8</v>
      </c>
      <c r="G17" s="79">
        <v>40</v>
      </c>
      <c r="H17" s="79">
        <f t="shared" si="0"/>
        <v>320</v>
      </c>
      <c r="I17" s="76"/>
      <c r="J17" s="46"/>
      <c r="K17" s="83"/>
      <c r="O17">
        <f>N23-O18-O19</f>
        <v>2700</v>
      </c>
    </row>
    <row r="18" spans="1:15" ht="16.5">
      <c r="A18" s="35"/>
      <c r="B18" s="27"/>
      <c r="C18" s="31"/>
      <c r="D18" s="31"/>
      <c r="E18" s="60" t="s">
        <v>63</v>
      </c>
      <c r="F18" s="63"/>
      <c r="G18" s="64"/>
      <c r="H18" s="64"/>
      <c r="I18" s="65"/>
      <c r="J18" s="66"/>
      <c r="K18" s="66"/>
      <c r="N18">
        <v>480</v>
      </c>
      <c r="O18">
        <v>300</v>
      </c>
    </row>
    <row r="19" spans="1:15" ht="51.75">
      <c r="A19" s="81" t="s">
        <v>91</v>
      </c>
      <c r="B19" s="53">
        <v>6</v>
      </c>
      <c r="C19" s="54">
        <v>50</v>
      </c>
      <c r="D19" s="54">
        <f>B19*C19</f>
        <v>300</v>
      </c>
      <c r="E19" s="60" t="s">
        <v>62</v>
      </c>
      <c r="F19" s="53">
        <v>4</v>
      </c>
      <c r="G19" s="62">
        <v>30</v>
      </c>
      <c r="H19" s="62">
        <f>F19*G19</f>
        <v>120</v>
      </c>
      <c r="O19">
        <v>350</v>
      </c>
    </row>
    <row r="20" spans="1:15">
      <c r="A20" s="80" t="s">
        <v>94</v>
      </c>
      <c r="B20" s="63"/>
      <c r="C20" s="82"/>
      <c r="D20" s="82"/>
      <c r="E20" s="70" t="s">
        <v>63</v>
      </c>
      <c r="I20" s="63">
        <v>4</v>
      </c>
      <c r="J20" s="64">
        <v>30</v>
      </c>
      <c r="K20" s="64">
        <f>I20*J20</f>
        <v>120</v>
      </c>
      <c r="N20">
        <v>120</v>
      </c>
    </row>
    <row r="21" spans="1:15" ht="26.25">
      <c r="A21" s="81" t="s">
        <v>89</v>
      </c>
      <c r="B21" s="68" t="s">
        <v>90</v>
      </c>
      <c r="C21" s="69"/>
      <c r="D21" s="69">
        <v>370</v>
      </c>
      <c r="E21" s="55" t="s">
        <v>63</v>
      </c>
      <c r="I21" s="58" t="s">
        <v>90</v>
      </c>
      <c r="K21" s="64">
        <v>350</v>
      </c>
      <c r="N21" s="84">
        <v>350</v>
      </c>
    </row>
    <row r="22" spans="1:15" ht="16.5">
      <c r="A22" s="80" t="s">
        <v>94</v>
      </c>
      <c r="B22" s="68"/>
      <c r="C22" s="69"/>
      <c r="D22" s="69"/>
    </row>
    <row r="23" spans="1:15" ht="17.25">
      <c r="A23" s="32" t="s">
        <v>82</v>
      </c>
      <c r="B23" s="119">
        <f>SUM(D7:D21)</f>
        <v>5510</v>
      </c>
      <c r="C23" s="119"/>
      <c r="D23" s="97"/>
      <c r="H23" s="57">
        <f>SUM(H8:H20)</f>
        <v>2160</v>
      </c>
      <c r="J23" s="72">
        <f>K23+H23</f>
        <v>5510</v>
      </c>
      <c r="K23" s="57">
        <f>SUM(K8:K21)</f>
        <v>3350</v>
      </c>
      <c r="M23" s="72">
        <f>H23+K23</f>
        <v>5510</v>
      </c>
      <c r="N23">
        <f>SUM(N15:N21)</f>
        <v>3350</v>
      </c>
      <c r="O23">
        <v>2800</v>
      </c>
    </row>
    <row r="24" spans="1:15" ht="17.25">
      <c r="A24" s="33" t="s">
        <v>33</v>
      </c>
      <c r="B24" s="120">
        <f>B23*0.2</f>
        <v>1102</v>
      </c>
      <c r="C24" s="120"/>
      <c r="D24" s="103"/>
      <c r="E24" s="71"/>
      <c r="J24" s="72">
        <f>J23-B23</f>
        <v>0</v>
      </c>
      <c r="N24">
        <f>N23*20/100</f>
        <v>670</v>
      </c>
      <c r="O24">
        <f>O23*20/100</f>
        <v>560</v>
      </c>
    </row>
    <row r="25" spans="1:15" ht="17.25">
      <c r="A25" s="34" t="s">
        <v>84</v>
      </c>
      <c r="B25" s="106">
        <f>B23+B24</f>
        <v>6612</v>
      </c>
      <c r="C25" s="106"/>
      <c r="D25" s="107"/>
      <c r="H25" s="57">
        <f>2410+180</f>
        <v>2590</v>
      </c>
      <c r="N25">
        <f>N23+N24</f>
        <v>4020</v>
      </c>
      <c r="O25">
        <f>O23+O24</f>
        <v>3360</v>
      </c>
    </row>
    <row r="26" spans="1:15">
      <c r="A26" s="94" t="s">
        <v>85</v>
      </c>
      <c r="B26" s="94"/>
      <c r="C26" s="94"/>
      <c r="D26" s="94"/>
      <c r="H26" s="57">
        <f>H25*20/100</f>
        <v>518</v>
      </c>
    </row>
    <row r="27" spans="1:15" ht="166.5" customHeight="1">
      <c r="A27" s="102" t="s">
        <v>86</v>
      </c>
      <c r="B27" s="102"/>
      <c r="C27" s="102"/>
      <c r="D27" s="102"/>
      <c r="H27" s="57">
        <f>H25+H26</f>
        <v>3108</v>
      </c>
    </row>
    <row r="28" spans="1:15" ht="18">
      <c r="A28" s="15"/>
      <c r="B28" s="15"/>
      <c r="C28" s="15"/>
      <c r="D28" s="15"/>
    </row>
    <row r="29" spans="1:15" ht="17.25">
      <c r="A29" s="28"/>
      <c r="B29" s="29"/>
      <c r="C29" s="29"/>
      <c r="D29" s="29"/>
    </row>
    <row r="30" spans="1:15" ht="17.25">
      <c r="A30" s="19" t="s">
        <v>34</v>
      </c>
      <c r="B30" s="108" t="s">
        <v>87</v>
      </c>
      <c r="C30" s="108"/>
      <c r="D30" s="108"/>
    </row>
    <row r="31" spans="1:15" ht="15.75">
      <c r="A31" s="19" t="s">
        <v>51</v>
      </c>
      <c r="B31" s="95" t="s">
        <v>25</v>
      </c>
      <c r="C31" s="95"/>
      <c r="D31" s="95"/>
    </row>
    <row r="32" spans="1:15" ht="15.75">
      <c r="A32" s="20" t="s">
        <v>27</v>
      </c>
      <c r="B32" s="96" t="s">
        <v>29</v>
      </c>
      <c r="C32" s="96"/>
      <c r="D32" s="96"/>
    </row>
  </sheetData>
  <mergeCells count="10">
    <mergeCell ref="A27:D27"/>
    <mergeCell ref="B30:D30"/>
    <mergeCell ref="B31:D31"/>
    <mergeCell ref="B32:D32"/>
    <mergeCell ref="A1:D4"/>
    <mergeCell ref="A6:D6"/>
    <mergeCell ref="B23:D23"/>
    <mergeCell ref="B24:D24"/>
    <mergeCell ref="B25:D25"/>
    <mergeCell ref="A26:D26"/>
  </mergeCells>
  <pageMargins left="0.7" right="0.7" top="0.75" bottom="0.75" header="0.3" footer="0.3"/>
</worksheet>
</file>

<file path=xl/worksheets/sheet6.xml><?xml version="1.0" encoding="utf-8"?>
<worksheet xmlns="http://schemas.openxmlformats.org/spreadsheetml/2006/main" xmlns:r="http://schemas.openxmlformats.org/officeDocument/2006/relationships">
  <dimension ref="A1:K31"/>
  <sheetViews>
    <sheetView topLeftCell="A4" workbookViewId="0">
      <selection sqref="A1:K1048576"/>
    </sheetView>
  </sheetViews>
  <sheetFormatPr baseColWidth="10" defaultRowHeight="15"/>
  <cols>
    <col min="1" max="1" width="69.28515625" customWidth="1"/>
    <col min="4" max="4" width="15.140625" customWidth="1"/>
    <col min="5" max="5" width="8.5703125" style="55" customWidth="1"/>
    <col min="6" max="6" width="6" style="56" customWidth="1"/>
    <col min="7" max="7" width="12.7109375" style="57" bestFit="1" customWidth="1"/>
    <col min="8" max="8" width="13.42578125" style="57" bestFit="1" customWidth="1"/>
    <col min="9" max="9" width="5.28515625" style="58" customWidth="1"/>
    <col min="11" max="11" width="15.140625" customWidth="1"/>
  </cols>
  <sheetData>
    <row r="1" spans="1:11">
      <c r="A1" s="105" t="s">
        <v>61</v>
      </c>
      <c r="B1" s="105"/>
      <c r="C1" s="105"/>
      <c r="D1" s="105"/>
    </row>
    <row r="2" spans="1:11">
      <c r="A2" s="105"/>
      <c r="B2" s="105"/>
      <c r="C2" s="105"/>
      <c r="D2" s="105"/>
    </row>
    <row r="3" spans="1:11">
      <c r="A3" s="105"/>
      <c r="B3" s="105"/>
      <c r="C3" s="105"/>
      <c r="D3" s="105"/>
    </row>
    <row r="4" spans="1:11">
      <c r="A4" s="105"/>
      <c r="B4" s="105"/>
      <c r="C4" s="105"/>
      <c r="D4" s="105"/>
    </row>
    <row r="5" spans="1:11" ht="66">
      <c r="A5" s="24" t="s">
        <v>30</v>
      </c>
      <c r="B5" s="25"/>
      <c r="C5" s="25" t="s">
        <v>31</v>
      </c>
      <c r="D5" s="26" t="s">
        <v>32</v>
      </c>
    </row>
    <row r="6" spans="1:11" ht="16.5">
      <c r="A6" s="99" t="s">
        <v>81</v>
      </c>
      <c r="B6" s="100"/>
      <c r="C6" s="100"/>
      <c r="D6" s="101"/>
    </row>
    <row r="7" spans="1:11" ht="16.5">
      <c r="A7" s="59"/>
      <c r="F7" s="60"/>
      <c r="G7" s="61"/>
      <c r="H7" s="61"/>
    </row>
    <row r="8" spans="1:11">
      <c r="A8" s="52" t="s">
        <v>88</v>
      </c>
      <c r="B8" s="53">
        <v>8</v>
      </c>
      <c r="C8" s="54">
        <v>40</v>
      </c>
      <c r="D8" s="54">
        <v>240</v>
      </c>
      <c r="E8" s="55" t="s">
        <v>62</v>
      </c>
      <c r="F8" s="73">
        <v>4</v>
      </c>
      <c r="G8" s="74">
        <v>30</v>
      </c>
      <c r="H8" s="75">
        <f t="shared" ref="H8:H17" si="0">F8*G8</f>
        <v>120</v>
      </c>
      <c r="I8" s="76"/>
      <c r="J8" s="46"/>
      <c r="K8" s="46"/>
    </row>
    <row r="9" spans="1:11">
      <c r="A9" s="52"/>
      <c r="B9" s="53"/>
      <c r="C9" s="54"/>
      <c r="D9" s="54"/>
      <c r="E9" s="55" t="s">
        <v>63</v>
      </c>
      <c r="F9" s="73"/>
      <c r="G9" s="74"/>
      <c r="H9" s="74"/>
      <c r="I9" s="73">
        <v>4</v>
      </c>
      <c r="J9" s="74">
        <v>30</v>
      </c>
      <c r="K9" s="75">
        <f>I9*J9</f>
        <v>120</v>
      </c>
    </row>
    <row r="10" spans="1:11">
      <c r="A10" s="52"/>
      <c r="B10" s="53"/>
      <c r="C10" s="54"/>
      <c r="D10" s="54"/>
      <c r="H10" s="62"/>
    </row>
    <row r="11" spans="1:11" ht="89.25">
      <c r="A11" s="52" t="s">
        <v>75</v>
      </c>
      <c r="B11" s="27">
        <v>24</v>
      </c>
      <c r="C11" s="31">
        <v>50</v>
      </c>
      <c r="D11" s="31">
        <f>B11*C11</f>
        <v>1200</v>
      </c>
      <c r="E11" s="55" t="s">
        <v>62</v>
      </c>
      <c r="F11" s="53">
        <v>20</v>
      </c>
      <c r="G11" s="62">
        <v>50</v>
      </c>
      <c r="H11" s="62">
        <f t="shared" si="0"/>
        <v>1000</v>
      </c>
    </row>
    <row r="12" spans="1:11" ht="16.5">
      <c r="A12" s="52"/>
      <c r="B12" s="27"/>
      <c r="C12" s="31"/>
      <c r="D12" s="31"/>
      <c r="E12" s="55" t="s">
        <v>62</v>
      </c>
      <c r="F12" s="53">
        <v>4</v>
      </c>
      <c r="G12" s="62">
        <v>30</v>
      </c>
      <c r="H12" s="62">
        <f t="shared" si="0"/>
        <v>120</v>
      </c>
    </row>
    <row r="13" spans="1:11" ht="16.5">
      <c r="A13" s="52"/>
      <c r="B13" s="27"/>
      <c r="C13" s="31"/>
      <c r="D13" s="31"/>
      <c r="F13" s="53"/>
      <c r="G13" s="62"/>
      <c r="H13" s="62"/>
    </row>
    <row r="14" spans="1:11" ht="63.75">
      <c r="A14" s="52" t="s">
        <v>76</v>
      </c>
      <c r="B14" s="27">
        <v>8</v>
      </c>
      <c r="C14" s="31">
        <v>40</v>
      </c>
      <c r="D14" s="31">
        <f t="shared" ref="D14:D16" si="1">B14*C14</f>
        <v>320</v>
      </c>
      <c r="E14" s="60" t="s">
        <v>62</v>
      </c>
      <c r="F14" s="53">
        <v>12</v>
      </c>
      <c r="G14" s="62">
        <v>40</v>
      </c>
      <c r="H14" s="62">
        <f t="shared" si="0"/>
        <v>480</v>
      </c>
    </row>
    <row r="15" spans="1:11" ht="16.5">
      <c r="A15" s="52"/>
      <c r="B15" s="27"/>
      <c r="C15" s="31"/>
      <c r="D15" s="31"/>
      <c r="E15" s="60"/>
      <c r="F15" s="53"/>
      <c r="G15" s="62"/>
      <c r="H15" s="62"/>
    </row>
    <row r="16" spans="1:11" ht="102">
      <c r="A16" s="52" t="s">
        <v>77</v>
      </c>
      <c r="B16" s="27">
        <v>40</v>
      </c>
      <c r="C16" s="31">
        <v>60</v>
      </c>
      <c r="D16" s="31">
        <f t="shared" si="1"/>
        <v>2400</v>
      </c>
      <c r="E16" s="60" t="s">
        <v>63</v>
      </c>
      <c r="I16" s="53">
        <v>38</v>
      </c>
      <c r="J16" s="62">
        <v>60</v>
      </c>
      <c r="K16" s="62">
        <f>I16*J16</f>
        <v>2280</v>
      </c>
    </row>
    <row r="17" spans="1:11" ht="16.5">
      <c r="A17" s="35"/>
      <c r="B17" s="27"/>
      <c r="C17" s="31"/>
      <c r="D17" s="31"/>
      <c r="E17" s="60" t="s">
        <v>62</v>
      </c>
      <c r="F17" s="63">
        <v>8</v>
      </c>
      <c r="G17" s="64">
        <v>40</v>
      </c>
      <c r="H17" s="64">
        <f t="shared" si="0"/>
        <v>320</v>
      </c>
    </row>
    <row r="18" spans="1:11" ht="16.5">
      <c r="A18" s="35"/>
      <c r="B18" s="27"/>
      <c r="C18" s="31"/>
      <c r="D18" s="31"/>
      <c r="E18" s="60"/>
      <c r="F18" s="63"/>
      <c r="G18" s="64"/>
      <c r="H18" s="64"/>
    </row>
    <row r="19" spans="1:11" ht="102">
      <c r="A19" s="52" t="s">
        <v>78</v>
      </c>
      <c r="B19" s="53">
        <v>24</v>
      </c>
      <c r="C19" s="54">
        <v>50</v>
      </c>
      <c r="D19" s="54">
        <f t="shared" ref="D19" si="2">B19*C19</f>
        <v>1200</v>
      </c>
      <c r="E19" s="60" t="s">
        <v>63</v>
      </c>
      <c r="I19" s="65">
        <v>12</v>
      </c>
      <c r="J19" s="66">
        <v>60</v>
      </c>
      <c r="K19" s="66">
        <f>I19*J19</f>
        <v>720</v>
      </c>
    </row>
    <row r="20" spans="1:11" ht="16.5">
      <c r="A20" s="67"/>
      <c r="B20" s="68"/>
      <c r="C20" s="69"/>
      <c r="D20" s="69"/>
      <c r="E20" s="60" t="s">
        <v>62</v>
      </c>
      <c r="F20" s="53">
        <v>4</v>
      </c>
      <c r="G20" s="62">
        <v>30</v>
      </c>
      <c r="H20" s="62">
        <f>F20*G20</f>
        <v>120</v>
      </c>
    </row>
    <row r="21" spans="1:11" ht="16.5">
      <c r="A21" s="67"/>
      <c r="B21" s="68"/>
      <c r="C21" s="69"/>
      <c r="D21" s="69"/>
      <c r="E21" s="70" t="s">
        <v>63</v>
      </c>
      <c r="I21" s="63">
        <v>4</v>
      </c>
      <c r="J21" s="64">
        <v>30</v>
      </c>
      <c r="K21" s="64">
        <f>I21*J21</f>
        <v>120</v>
      </c>
    </row>
    <row r="22" spans="1:11" ht="17.25">
      <c r="A22" s="32" t="s">
        <v>82</v>
      </c>
      <c r="B22" s="119">
        <f>SUM(D7:D19)</f>
        <v>5360</v>
      </c>
      <c r="C22" s="119"/>
      <c r="D22" s="97"/>
      <c r="H22" s="57">
        <f>SUM(H8:H21)</f>
        <v>2160</v>
      </c>
      <c r="K22" s="57">
        <f>SUM(K8:K21)</f>
        <v>3240</v>
      </c>
    </row>
    <row r="23" spans="1:11" ht="17.25">
      <c r="A23" s="33" t="s">
        <v>33</v>
      </c>
      <c r="B23" s="120">
        <f>B22*0.2</f>
        <v>1072</v>
      </c>
      <c r="C23" s="120"/>
      <c r="D23" s="103"/>
      <c r="E23" s="71" t="s">
        <v>83</v>
      </c>
    </row>
    <row r="24" spans="1:11" ht="17.25">
      <c r="A24" s="34" t="s">
        <v>84</v>
      </c>
      <c r="B24" s="106">
        <f>B22+B23</f>
        <v>6432</v>
      </c>
      <c r="C24" s="106"/>
      <c r="D24" s="107"/>
    </row>
    <row r="25" spans="1:11">
      <c r="A25" s="94" t="s">
        <v>85</v>
      </c>
      <c r="B25" s="94"/>
      <c r="C25" s="94"/>
      <c r="D25" s="94"/>
    </row>
    <row r="26" spans="1:11">
      <c r="A26" s="102" t="s">
        <v>86</v>
      </c>
      <c r="B26" s="102"/>
      <c r="C26" s="102"/>
      <c r="D26" s="102"/>
    </row>
    <row r="27" spans="1:11" ht="18">
      <c r="A27" s="15"/>
      <c r="B27" s="15"/>
      <c r="C27" s="15"/>
      <c r="D27" s="15"/>
    </row>
    <row r="28" spans="1:11" ht="17.25">
      <c r="A28" s="28"/>
      <c r="B28" s="29"/>
      <c r="C28" s="29"/>
      <c r="D28" s="29"/>
    </row>
    <row r="29" spans="1:11" ht="17.25">
      <c r="A29" s="19" t="s">
        <v>34</v>
      </c>
      <c r="B29" s="108" t="s">
        <v>87</v>
      </c>
      <c r="C29" s="108"/>
      <c r="D29" s="108"/>
    </row>
    <row r="30" spans="1:11" ht="15.75">
      <c r="A30" s="19" t="s">
        <v>51</v>
      </c>
      <c r="B30" s="95" t="s">
        <v>25</v>
      </c>
      <c r="C30" s="95"/>
      <c r="D30" s="95"/>
    </row>
    <row r="31" spans="1:11" ht="15.75">
      <c r="A31" s="20" t="s">
        <v>27</v>
      </c>
      <c r="B31" s="96" t="s">
        <v>29</v>
      </c>
      <c r="C31" s="96"/>
      <c r="D31" s="96"/>
    </row>
  </sheetData>
  <mergeCells count="10">
    <mergeCell ref="A26:D26"/>
    <mergeCell ref="B29:D29"/>
    <mergeCell ref="B30:D30"/>
    <mergeCell ref="B31:D31"/>
    <mergeCell ref="A1:D4"/>
    <mergeCell ref="A6:D6"/>
    <mergeCell ref="B22:D22"/>
    <mergeCell ref="B23:D23"/>
    <mergeCell ref="B24:D24"/>
    <mergeCell ref="A25:D25"/>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6</vt:i4>
      </vt:variant>
      <vt:variant>
        <vt:lpstr>Plages nommées</vt:lpstr>
      </vt:variant>
      <vt:variant>
        <vt:i4>1</vt:i4>
      </vt:variant>
    </vt:vector>
  </HeadingPairs>
  <TitlesOfParts>
    <vt:vector size="7" baseType="lpstr">
      <vt:lpstr>devis</vt:lpstr>
      <vt:lpstr>exemple</vt:lpstr>
      <vt:lpstr>Feuil1</vt:lpstr>
      <vt:lpstr>Feuil2</vt:lpstr>
      <vt:lpstr>SVG prepa</vt:lpstr>
      <vt:lpstr>Feuil4</vt:lpstr>
      <vt:lpstr>devis!Zone_d_impression</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desDevisGratuits.com</dc:creator>
  <cp:lastModifiedBy>habiba</cp:lastModifiedBy>
  <cp:lastPrinted>2015-06-17T15:19:36Z</cp:lastPrinted>
  <dcterms:created xsi:type="dcterms:W3CDTF">2009-05-15T14:33:35Z</dcterms:created>
  <dcterms:modified xsi:type="dcterms:W3CDTF">2015-07-17T13:35:22Z</dcterms:modified>
</cp:coreProperties>
</file>